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budget" sheetId="1" r:id="rId1"/>
    <sheet name="inc vs exp" sheetId="2" r:id="rId2"/>
    <sheet name="Sheet3" sheetId="3" r:id="rId3"/>
  </sheets>
  <definedNames>
    <definedName name="_xlnm.Print_Area" localSheetId="0">'budget'!$A$1:$H$134</definedName>
    <definedName name="_xlnm.Print_Titles" localSheetId="1">'inc vs exp'!$1:$3</definedName>
  </definedNames>
  <calcPr fullCalcOnLoad="1"/>
</workbook>
</file>

<file path=xl/sharedStrings.xml><?xml version="1.0" encoding="utf-8"?>
<sst xmlns="http://schemas.openxmlformats.org/spreadsheetml/2006/main" count="209" uniqueCount="140">
  <si>
    <t>Income</t>
  </si>
  <si>
    <t>Ongoing Program Income</t>
  </si>
  <si>
    <t>Boxtops for Education</t>
  </si>
  <si>
    <t>Coffee Income</t>
  </si>
  <si>
    <t>Total Program Income</t>
  </si>
  <si>
    <t>Dues/Calendars/Directory</t>
  </si>
  <si>
    <t>Additional Directories</t>
  </si>
  <si>
    <t>Directory Advertising</t>
  </si>
  <si>
    <t>Membership Pledge Drive</t>
  </si>
  <si>
    <t>Total Dues/Calendars/Directory Inc.</t>
  </si>
  <si>
    <t>Fifth Grade Activities</t>
  </si>
  <si>
    <t>Fifth Grade Picture</t>
  </si>
  <si>
    <t>Fifth Grade Party Raffle</t>
  </si>
  <si>
    <t>Fifth Grade Yearbook</t>
  </si>
  <si>
    <t>Total Fifth Grade Activities Inc.</t>
  </si>
  <si>
    <t>Fundraising Income</t>
  </si>
  <si>
    <t>Book Fair – Fall</t>
  </si>
  <si>
    <t>Book Fair-Spring</t>
  </si>
  <si>
    <t xml:space="preserve">Kidstuff Books </t>
  </si>
  <si>
    <t>Max T3 Exercise Program</t>
  </si>
  <si>
    <t>Exercise Fundraiser</t>
  </si>
  <si>
    <t xml:space="preserve">Parking Raffle  </t>
  </si>
  <si>
    <t>Valentinegrams</t>
  </si>
  <si>
    <t>School Supply fundraiser</t>
  </si>
  <si>
    <t>Devils Fundraiser</t>
  </si>
  <si>
    <t>Winter Social</t>
  </si>
  <si>
    <t>Harlem Wizards Fundraiser</t>
  </si>
  <si>
    <t>Washington House Fundraisers</t>
  </si>
  <si>
    <t>Total Fundraising Income</t>
  </si>
  <si>
    <t>PTO Operating Income</t>
  </si>
  <si>
    <t>Bank Interest</t>
  </si>
  <si>
    <t>Total PTO Operating Income</t>
  </si>
  <si>
    <t>Program Income</t>
  </si>
  <si>
    <t xml:space="preserve">End of year social </t>
  </si>
  <si>
    <t>Holiday Boutique</t>
  </si>
  <si>
    <t>Monster Mash Bash</t>
  </si>
  <si>
    <t>Sweetheart Dance</t>
  </si>
  <si>
    <t>Magnet Sales/Notepads</t>
  </si>
  <si>
    <t>Sportswear</t>
  </si>
  <si>
    <t>Wizard of Words Book Sales - Net</t>
  </si>
  <si>
    <t>Matching Gifts</t>
  </si>
  <si>
    <t>Total Misc Income</t>
  </si>
  <si>
    <t>Total Income</t>
  </si>
  <si>
    <t>Expenses</t>
  </si>
  <si>
    <t>PRELIM</t>
  </si>
  <si>
    <t>BUDGET</t>
  </si>
  <si>
    <t>Ongoing Program Expenses</t>
  </si>
  <si>
    <t xml:space="preserve">Library Funding </t>
  </si>
  <si>
    <t xml:space="preserve">Boxtops </t>
  </si>
  <si>
    <t>Coffee Service</t>
  </si>
  <si>
    <t>Total Program Expenses</t>
  </si>
  <si>
    <t>Directory</t>
  </si>
  <si>
    <t>Total Dues/Calendars/Directory Exp.</t>
  </si>
  <si>
    <t>Caps and Misc.</t>
  </si>
  <si>
    <t>Fifth Grade Party</t>
  </si>
  <si>
    <t>Fifth Grade STARS</t>
  </si>
  <si>
    <r>
      <t xml:space="preserve">   5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Grade gift to School</t>
    </r>
  </si>
  <si>
    <t>Total Fifth Grade Activities Exp.</t>
  </si>
  <si>
    <t>Fundraising Expenses</t>
  </si>
  <si>
    <t>Spring Book Fair</t>
  </si>
  <si>
    <t>School Supply Kits</t>
  </si>
  <si>
    <t>Harlem Wizards 2016</t>
  </si>
  <si>
    <t>Total Fundraiser Expenses</t>
  </si>
  <si>
    <t>General and Admin Expenses</t>
  </si>
  <si>
    <t>Bank Service Charges</t>
  </si>
  <si>
    <t>Registration &amp; Licenses</t>
  </si>
  <si>
    <t>Other PTO expenses</t>
  </si>
  <si>
    <t>Gifts</t>
  </si>
  <si>
    <t>PayPal fees</t>
  </si>
  <si>
    <t xml:space="preserve">School  Sign </t>
  </si>
  <si>
    <t>Supplies</t>
  </si>
  <si>
    <t>Total PTO Operating Expenses</t>
  </si>
  <si>
    <t>Program Services Expenses</t>
  </si>
  <si>
    <t>Art Expo</t>
  </si>
  <si>
    <t>Assignment Books</t>
  </si>
  <si>
    <t>Battle of the Books</t>
  </si>
  <si>
    <t>Beautification</t>
  </si>
  <si>
    <t>Colonial Day</t>
  </si>
  <si>
    <t>Craft Night</t>
  </si>
  <si>
    <t>Cultural Arts</t>
  </si>
  <si>
    <t>Curriculum Enhancement</t>
  </si>
  <si>
    <t>Display Case</t>
  </si>
  <si>
    <t>Family Reading Night</t>
  </si>
  <si>
    <t>Field Day</t>
  </si>
  <si>
    <t>Flowers for Chorus/Strings Concert</t>
  </si>
  <si>
    <t>Handprints</t>
  </si>
  <si>
    <t xml:space="preserve">Holiday Boutique </t>
  </si>
  <si>
    <t>Holiday Recognition</t>
  </si>
  <si>
    <t>Hospitality Fund</t>
  </si>
  <si>
    <t>Kindergarten Tea</t>
  </si>
  <si>
    <t>Learning Garden</t>
  </si>
  <si>
    <t>Magnets</t>
  </si>
  <si>
    <t>Mini-Grants</t>
  </si>
  <si>
    <t>Miscellaneous</t>
  </si>
  <si>
    <t>New Family Orientation</t>
  </si>
  <si>
    <t>Pizza Night</t>
  </si>
  <si>
    <t>Roald Dahl Day</t>
  </si>
  <si>
    <t>Science Expo</t>
  </si>
  <si>
    <t xml:space="preserve">Sportswear </t>
  </si>
  <si>
    <t>Staff Appreciation Luncheon</t>
  </si>
  <si>
    <t>Student Care Fund</t>
  </si>
  <si>
    <t>Teacher Conference Lunches</t>
  </si>
  <si>
    <t>Volunteer Appreciation Brunch</t>
  </si>
  <si>
    <t xml:space="preserve">Wizard of Words </t>
  </si>
  <si>
    <t>Total Misc. Expenses</t>
  </si>
  <si>
    <t>Total  Expenses</t>
  </si>
  <si>
    <t>NET (loss)/Income</t>
  </si>
  <si>
    <t>Profit/(Loss)</t>
  </si>
  <si>
    <t>Ongoing Program Activity</t>
  </si>
  <si>
    <t>Library Funding</t>
  </si>
  <si>
    <t>Total Program Activities</t>
  </si>
  <si>
    <t>5th Grade gift to school</t>
  </si>
  <si>
    <t>Total Fifth Grade Activities</t>
  </si>
  <si>
    <t>Fundraising Activity</t>
  </si>
  <si>
    <t>Fall Book Fair</t>
  </si>
  <si>
    <t xml:space="preserve">School Supply </t>
  </si>
  <si>
    <t>Washington House</t>
  </si>
  <si>
    <t>Total Fundraising</t>
  </si>
  <si>
    <t xml:space="preserve">General and Admin </t>
  </si>
  <si>
    <t>Paypal Fees</t>
  </si>
  <si>
    <t>Total General/Admin</t>
  </si>
  <si>
    <t>Program Services</t>
  </si>
  <si>
    <t xml:space="preserve">Matching gifts  </t>
  </si>
  <si>
    <t>Wizard of Words book sales</t>
  </si>
  <si>
    <t>Total Program</t>
  </si>
  <si>
    <t>Total Income/(Loss)</t>
  </si>
  <si>
    <t>2015-2016</t>
  </si>
  <si>
    <t>Annie's Cosmetics</t>
  </si>
  <si>
    <t>Other donations</t>
  </si>
  <si>
    <t>Fifth Grade Stars</t>
  </si>
  <si>
    <t>AS of 7/31/16</t>
  </si>
  <si>
    <t>Fifth Grade Fundraisers</t>
  </si>
  <si>
    <t>FY17</t>
  </si>
  <si>
    <t>ACTUAL</t>
  </si>
  <si>
    <t>2016-2017</t>
  </si>
  <si>
    <t>$900 is for 2016-17 advertising</t>
  </si>
  <si>
    <t>class of 2015 &amp; class of 2016</t>
  </si>
  <si>
    <t>paid FY 2016 &amp; 2017</t>
  </si>
  <si>
    <t>includes $1,000 deposit for FY 17</t>
  </si>
  <si>
    <t>Sound System for Gym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</si>
</sst>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[$-409]dddd\,\ mmmm\ dd\,\ yyyy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3" fillId="0" borderId="0" xfId="17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5" fillId="0" borderId="0" xfId="17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>
      <alignment/>
    </xf>
    <xf numFmtId="164" fontId="5" fillId="0" borderId="1" xfId="17" applyNumberFormat="1" applyFont="1" applyFill="1" applyBorder="1" applyAlignment="1" applyProtection="1">
      <alignment/>
      <protection/>
    </xf>
    <xf numFmtId="164" fontId="6" fillId="0" borderId="2" xfId="17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>
      <alignment/>
    </xf>
    <xf numFmtId="164" fontId="5" fillId="2" borderId="0" xfId="17" applyNumberFormat="1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>
      <alignment/>
    </xf>
    <xf numFmtId="164" fontId="6" fillId="2" borderId="0" xfId="17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6" fillId="0" borderId="1" xfId="17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164" fontId="6" fillId="3" borderId="3" xfId="17" applyNumberFormat="1" applyFont="1" applyFill="1" applyBorder="1" applyAlignment="1" applyProtection="1">
      <alignment/>
      <protection/>
    </xf>
    <xf numFmtId="164" fontId="3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7" fillId="2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17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>
      <alignment/>
    </xf>
    <xf numFmtId="164" fontId="7" fillId="3" borderId="3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8" fontId="0" fillId="0" borderId="0" xfId="17" applyNumberForma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 horizontal="right"/>
    </xf>
    <xf numFmtId="40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0" fontId="5" fillId="0" borderId="5" xfId="0" applyNumberFormat="1" applyFont="1" applyFill="1" applyBorder="1" applyAlignment="1">
      <alignment/>
    </xf>
    <xf numFmtId="40" fontId="6" fillId="0" borderId="0" xfId="17" applyNumberFormat="1" applyFont="1" applyFill="1" applyBorder="1" applyAlignment="1" applyProtection="1">
      <alignment/>
      <protection/>
    </xf>
    <xf numFmtId="40" fontId="6" fillId="0" borderId="5" xfId="17" applyNumberFormat="1" applyFont="1" applyFill="1" applyBorder="1" applyAlignment="1" applyProtection="1">
      <alignment/>
      <protection/>
    </xf>
    <xf numFmtId="40" fontId="6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40" fontId="6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0" fontId="0" fillId="0" borderId="5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0" fontId="0" fillId="0" borderId="5" xfId="0" applyNumberFormat="1" applyFill="1" applyBorder="1" applyAlignment="1">
      <alignment/>
    </xf>
    <xf numFmtId="40" fontId="7" fillId="0" borderId="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17" applyNumberFormat="1" applyFill="1" applyAlignment="1">
      <alignment/>
    </xf>
    <xf numFmtId="164" fontId="6" fillId="0" borderId="5" xfId="17" applyNumberFormat="1" applyFont="1" applyFill="1" applyBorder="1" applyAlignment="1" applyProtection="1">
      <alignment/>
      <protection/>
    </xf>
    <xf numFmtId="164" fontId="4" fillId="0" borderId="0" xfId="17" applyNumberFormat="1" applyFont="1" applyFill="1" applyBorder="1" applyAlignment="1" applyProtection="1">
      <alignment horizontal="center"/>
      <protection/>
    </xf>
    <xf numFmtId="8" fontId="0" fillId="0" borderId="0" xfId="0" applyNumberFormat="1" applyFont="1" applyAlignment="1">
      <alignment/>
    </xf>
    <xf numFmtId="164" fontId="3" fillId="4" borderId="0" xfId="17" applyNumberFormat="1" applyFont="1" applyFill="1" applyBorder="1" applyAlignment="1" applyProtection="1">
      <alignment horizontal="center"/>
      <protection/>
    </xf>
    <xf numFmtId="0" fontId="3" fillId="4" borderId="0" xfId="17" applyNumberFormat="1" applyFont="1" applyFill="1" applyBorder="1" applyAlignment="1" applyProtection="1">
      <alignment horizontal="center"/>
      <protection/>
    </xf>
    <xf numFmtId="8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62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4.421875" style="3" customWidth="1"/>
    <col min="2" max="2" width="9.140625" style="3" customWidth="1"/>
    <col min="3" max="3" width="31.421875" style="3" bestFit="1" customWidth="1"/>
    <col min="4" max="4" width="2.00390625" style="3" customWidth="1"/>
    <col min="5" max="5" width="15.00390625" style="41" customWidth="1"/>
    <col min="6" max="6" width="2.00390625" style="3" customWidth="1"/>
    <col min="7" max="7" width="15.28125" style="3" customWidth="1"/>
    <col min="8" max="8" width="29.28125" style="3" hidden="1" customWidth="1"/>
    <col min="9" max="9" width="10.140625" style="3" customWidth="1"/>
    <col min="10" max="242" width="9.140625" style="3" customWidth="1"/>
  </cols>
  <sheetData>
    <row r="1" spans="1:7" ht="12.75">
      <c r="A1" s="1"/>
      <c r="E1" s="4"/>
      <c r="F1" s="4"/>
      <c r="G1" s="65" t="s">
        <v>130</v>
      </c>
    </row>
    <row r="2" spans="1:7" ht="12.75">
      <c r="A2" s="1"/>
      <c r="B2"/>
      <c r="E2" s="67" t="s">
        <v>45</v>
      </c>
      <c r="F2" s="4"/>
      <c r="G2" s="67" t="s">
        <v>133</v>
      </c>
    </row>
    <row r="3" spans="1:242" s="8" customFormat="1" ht="20.25">
      <c r="A3" s="5"/>
      <c r="B3" s="2" t="s">
        <v>0</v>
      </c>
      <c r="C3" s="6"/>
      <c r="D3" s="6"/>
      <c r="E3" s="68" t="s">
        <v>134</v>
      </c>
      <c r="F3" s="4"/>
      <c r="G3" s="67" t="s">
        <v>126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</row>
    <row r="4" spans="1:242" s="8" customFormat="1" ht="12.75">
      <c r="A4" s="6" t="s">
        <v>1</v>
      </c>
      <c r="B4" s="5"/>
      <c r="C4" s="5"/>
      <c r="D4" s="5"/>
      <c r="E4" s="5"/>
      <c r="F4" s="5"/>
      <c r="G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</row>
    <row r="5" spans="1:242" s="8" customFormat="1" ht="12.75">
      <c r="A5" s="5"/>
      <c r="B5" s="5" t="s">
        <v>2</v>
      </c>
      <c r="C5" s="5"/>
      <c r="D5" s="5"/>
      <c r="E5" s="10">
        <v>1500</v>
      </c>
      <c r="F5" s="5"/>
      <c r="G5" s="9">
        <v>1196.7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242" s="8" customFormat="1" ht="12.75">
      <c r="A6" s="5"/>
      <c r="B6" s="5" t="s">
        <v>3</v>
      </c>
      <c r="C6" s="5"/>
      <c r="D6" s="5"/>
      <c r="E6" s="10">
        <v>300</v>
      </c>
      <c r="F6" s="5"/>
      <c r="G6" s="11">
        <v>214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pans="1:242" s="8" customFormat="1" ht="12.75">
      <c r="A7" s="6" t="s">
        <v>4</v>
      </c>
      <c r="B7" s="5"/>
      <c r="C7" s="5"/>
      <c r="D7" s="5"/>
      <c r="E7" s="12">
        <f>ROUND(SUM(E4:E6),5)</f>
        <v>1800</v>
      </c>
      <c r="F7" s="12"/>
      <c r="G7" s="12">
        <f>SUM(G5:G6)</f>
        <v>1410.7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pans="1:242" s="8" customFormat="1" ht="12.75">
      <c r="A8" s="13"/>
      <c r="B8" s="13"/>
      <c r="C8" s="13"/>
      <c r="D8" s="13"/>
      <c r="E8" s="14"/>
      <c r="F8" s="13"/>
      <c r="G8" s="1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</row>
    <row r="9" spans="1:242" s="8" customFormat="1" ht="12.75">
      <c r="A9" s="6" t="s">
        <v>5</v>
      </c>
      <c r="B9" s="5"/>
      <c r="C9" s="5"/>
      <c r="D9" s="5"/>
      <c r="E9" s="10"/>
      <c r="F9" s="5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</row>
    <row r="10" spans="1:242" s="8" customFormat="1" ht="12.75">
      <c r="A10" s="5"/>
      <c r="B10" s="5" t="s">
        <v>6</v>
      </c>
      <c r="C10" s="5"/>
      <c r="D10" s="5"/>
      <c r="E10" s="10">
        <v>195</v>
      </c>
      <c r="F10" s="5"/>
      <c r="G10" s="9">
        <v>175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</row>
    <row r="11" spans="1:242" s="8" customFormat="1" ht="12.75">
      <c r="A11" s="5"/>
      <c r="B11" s="5" t="s">
        <v>7</v>
      </c>
      <c r="C11" s="5"/>
      <c r="D11" s="5"/>
      <c r="E11" s="10">
        <v>1900</v>
      </c>
      <c r="F11" s="5"/>
      <c r="G11" s="9">
        <v>1710</v>
      </c>
      <c r="H11" s="3" t="s">
        <v>135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</row>
    <row r="12" spans="1:242" s="8" customFormat="1" ht="12.75">
      <c r="A12" s="5"/>
      <c r="B12" s="5" t="s">
        <v>8</v>
      </c>
      <c r="C12" s="5"/>
      <c r="D12" s="5"/>
      <c r="E12" s="10">
        <v>22000</v>
      </c>
      <c r="F12" s="5"/>
      <c r="G12" s="11">
        <v>21940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</row>
    <row r="13" spans="1:242" s="8" customFormat="1" ht="12.75">
      <c r="A13" s="6" t="s">
        <v>9</v>
      </c>
      <c r="B13" s="5"/>
      <c r="C13" s="6"/>
      <c r="D13" s="6"/>
      <c r="E13" s="12">
        <f>ROUND(SUM(E8:E12),5)</f>
        <v>24095</v>
      </c>
      <c r="F13" s="12"/>
      <c r="G13" s="12">
        <f>ROUND(SUM(G8:G12),5)</f>
        <v>23825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</row>
    <row r="14" spans="1:242" s="8" customFormat="1" ht="12.75">
      <c r="A14" s="15"/>
      <c r="B14" s="15"/>
      <c r="C14" s="15"/>
      <c r="D14" s="15"/>
      <c r="E14" s="16"/>
      <c r="F14" s="15"/>
      <c r="G14" s="1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</row>
    <row r="15" spans="1:242" s="8" customFormat="1" ht="12.75">
      <c r="A15" s="6" t="s">
        <v>10</v>
      </c>
      <c r="B15" s="5"/>
      <c r="C15" s="5"/>
      <c r="D15" s="5"/>
      <c r="E15" s="10"/>
      <c r="F15" s="5"/>
      <c r="G15" s="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</row>
    <row r="16" spans="1:242" s="8" customFormat="1" ht="12.75">
      <c r="A16" s="5"/>
      <c r="B16" s="5" t="s">
        <v>131</v>
      </c>
      <c r="C16" s="5"/>
      <c r="D16" s="5"/>
      <c r="E16" s="17">
        <v>1500</v>
      </c>
      <c r="F16" s="5"/>
      <c r="G16" s="9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</row>
    <row r="17" spans="1:242" s="8" customFormat="1" ht="12.75">
      <c r="A17" s="5"/>
      <c r="B17" s="5" t="s">
        <v>11</v>
      </c>
      <c r="C17" s="6"/>
      <c r="D17" s="6"/>
      <c r="E17" s="17">
        <v>600</v>
      </c>
      <c r="F17" s="5"/>
      <c r="G17" s="35">
        <v>1320</v>
      </c>
      <c r="H17" s="3" t="s">
        <v>136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</row>
    <row r="18" spans="1:242" s="8" customFormat="1" ht="12.75">
      <c r="A18" s="5"/>
      <c r="B18" s="5" t="s">
        <v>12</v>
      </c>
      <c r="C18" s="6"/>
      <c r="D18" s="6"/>
      <c r="E18" s="10">
        <v>2000</v>
      </c>
      <c r="F18" s="5"/>
      <c r="G18" s="9">
        <v>2320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</row>
    <row r="19" spans="1:242" s="8" customFormat="1" ht="12.75">
      <c r="A19" s="5"/>
      <c r="B19" s="5" t="s">
        <v>129</v>
      </c>
      <c r="C19" s="6"/>
      <c r="D19" s="6"/>
      <c r="E19" s="10">
        <v>1200</v>
      </c>
      <c r="F19" s="5"/>
      <c r="G19" s="9">
        <v>1246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</row>
    <row r="20" spans="1:242" s="8" customFormat="1" ht="12.75">
      <c r="A20" s="6" t="s">
        <v>14</v>
      </c>
      <c r="B20" s="5"/>
      <c r="C20" s="5"/>
      <c r="D20" s="5"/>
      <c r="E20" s="12">
        <f>ROUND(SUM(E15:E19),5)</f>
        <v>5300</v>
      </c>
      <c r="F20" s="12"/>
      <c r="G20" s="12">
        <f>ROUND(SUM(G15:G19),5)</f>
        <v>4886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</row>
    <row r="21" spans="1:242" s="8" customFormat="1" ht="12.75">
      <c r="A21" s="15"/>
      <c r="B21" s="13"/>
      <c r="C21" s="13"/>
      <c r="D21" s="13"/>
      <c r="E21" s="16"/>
      <c r="F21" s="13"/>
      <c r="G21" s="1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</row>
    <row r="22" spans="1:242" s="8" customFormat="1" ht="12.75">
      <c r="A22" s="6" t="s">
        <v>15</v>
      </c>
      <c r="B22" s="5"/>
      <c r="C22" s="5"/>
      <c r="D22" s="5"/>
      <c r="E22" s="10"/>
      <c r="F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</row>
    <row r="23" spans="1:242" s="8" customFormat="1" ht="12.75">
      <c r="A23" s="5"/>
      <c r="B23" s="5" t="s">
        <v>16</v>
      </c>
      <c r="C23" s="5"/>
      <c r="D23" s="5"/>
      <c r="E23" s="10">
        <v>3500</v>
      </c>
      <c r="F23" s="5"/>
      <c r="G23" s="9">
        <v>3422.62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</row>
    <row r="24" spans="1:242" s="8" customFormat="1" ht="12.75">
      <c r="A24" s="5"/>
      <c r="B24" s="5" t="s">
        <v>17</v>
      </c>
      <c r="C24" s="5"/>
      <c r="D24" s="5"/>
      <c r="E24" s="10">
        <v>0</v>
      </c>
      <c r="F24" s="10"/>
      <c r="G24" s="9">
        <v>2196.76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</row>
    <row r="25" spans="1:242" s="8" customFormat="1" ht="12.75">
      <c r="A25" s="5"/>
      <c r="B25" s="5" t="s">
        <v>18</v>
      </c>
      <c r="C25" s="5"/>
      <c r="D25" s="5"/>
      <c r="E25" s="10">
        <v>0</v>
      </c>
      <c r="F25" s="5"/>
      <c r="G25" s="9">
        <v>5550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</row>
    <row r="26" spans="1:242" s="8" customFormat="1" ht="12.75">
      <c r="A26" s="5"/>
      <c r="B26" s="5" t="s">
        <v>19</v>
      </c>
      <c r="C26" s="5"/>
      <c r="D26" s="5"/>
      <c r="E26" s="10">
        <v>0</v>
      </c>
      <c r="F26" s="5"/>
      <c r="G26" s="9">
        <v>267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</row>
    <row r="27" spans="1:242" s="8" customFormat="1" ht="12.75">
      <c r="A27" s="5"/>
      <c r="B27" s="5" t="s">
        <v>20</v>
      </c>
      <c r="C27" s="5"/>
      <c r="D27" s="5"/>
      <c r="E27" s="10">
        <v>0</v>
      </c>
      <c r="F27" s="5"/>
      <c r="G27" s="9">
        <v>35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</row>
    <row r="28" spans="1:242" s="8" customFormat="1" ht="12.75">
      <c r="A28" s="5"/>
      <c r="B28" s="5" t="s">
        <v>21</v>
      </c>
      <c r="C28" s="5"/>
      <c r="D28" s="5"/>
      <c r="E28" s="10">
        <v>200</v>
      </c>
      <c r="F28" s="5"/>
      <c r="G28" s="9">
        <v>255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</row>
    <row r="29" spans="1:242" s="8" customFormat="1" ht="12.75">
      <c r="A29" s="5"/>
      <c r="B29" s="5" t="s">
        <v>22</v>
      </c>
      <c r="C29" s="5"/>
      <c r="D29" s="5"/>
      <c r="E29" s="10">
        <v>0</v>
      </c>
      <c r="F29" s="5"/>
      <c r="G29" s="9">
        <v>385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</row>
    <row r="30" spans="1:242" s="8" customFormat="1" ht="12.75">
      <c r="A30" s="5"/>
      <c r="B30" s="5" t="s">
        <v>23</v>
      </c>
      <c r="C30" s="5"/>
      <c r="D30" s="5"/>
      <c r="E30" s="10">
        <v>1700</v>
      </c>
      <c r="F30" s="5"/>
      <c r="G30" s="9">
        <v>1834.59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</row>
    <row r="31" spans="1:242" s="8" customFormat="1" ht="12.75">
      <c r="A31" s="5"/>
      <c r="B31" s="5" t="s">
        <v>24</v>
      </c>
      <c r="C31" s="5"/>
      <c r="D31" s="5"/>
      <c r="E31" s="17">
        <v>3000</v>
      </c>
      <c r="F31" s="5"/>
      <c r="G31" s="9">
        <v>4740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</row>
    <row r="32" spans="1:242" s="8" customFormat="1" ht="12.75">
      <c r="A32" s="5"/>
      <c r="B32" s="10" t="s">
        <v>25</v>
      </c>
      <c r="E32" s="19">
        <v>0</v>
      </c>
      <c r="F32" s="10"/>
      <c r="G32" s="9">
        <v>40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</row>
    <row r="33" spans="1:242" s="8" customFormat="1" ht="12.75">
      <c r="A33" s="5"/>
      <c r="B33" s="10" t="s">
        <v>26</v>
      </c>
      <c r="C33" s="10"/>
      <c r="D33" s="10"/>
      <c r="E33" s="19">
        <v>0</v>
      </c>
      <c r="F33" s="10"/>
      <c r="G33" s="9">
        <v>13582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</row>
    <row r="34" spans="1:242" s="8" customFormat="1" ht="12.75">
      <c r="A34" s="5"/>
      <c r="B34" s="10" t="s">
        <v>127</v>
      </c>
      <c r="C34" s="10"/>
      <c r="D34" s="10"/>
      <c r="E34" s="19">
        <v>0</v>
      </c>
      <c r="F34" s="10"/>
      <c r="G34" s="9">
        <v>38.4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</row>
    <row r="35" spans="1:242" s="8" customFormat="1" ht="12.75">
      <c r="A35" s="5"/>
      <c r="B35" s="10" t="s">
        <v>27</v>
      </c>
      <c r="C35" s="10"/>
      <c r="D35" s="10"/>
      <c r="E35" s="10">
        <v>0</v>
      </c>
      <c r="F35" s="10"/>
      <c r="G35" s="9">
        <v>338</v>
      </c>
      <c r="H35" s="20"/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</row>
    <row r="36" spans="1:242" s="8" customFormat="1" ht="12.75">
      <c r="A36" s="6" t="s">
        <v>28</v>
      </c>
      <c r="B36" s="5"/>
      <c r="C36" s="5"/>
      <c r="D36" s="5"/>
      <c r="E36" s="12">
        <f>SUM(E23:E35)</f>
        <v>8400</v>
      </c>
      <c r="F36" s="12"/>
      <c r="G36" s="12">
        <f>SUM(G23:G35)</f>
        <v>32684.370000000003</v>
      </c>
      <c r="H36" s="20"/>
      <c r="I36" s="1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</row>
    <row r="37" spans="1:242" s="8" customFormat="1" ht="12.75">
      <c r="A37" s="15"/>
      <c r="B37" s="13"/>
      <c r="C37" s="13"/>
      <c r="D37" s="13"/>
      <c r="E37" s="14"/>
      <c r="F37" s="13"/>
      <c r="G37" s="14"/>
      <c r="H37" s="20"/>
      <c r="I37" s="2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</row>
    <row r="38" spans="1:242" s="8" customFormat="1" ht="12.75">
      <c r="A38" s="6" t="s">
        <v>29</v>
      </c>
      <c r="B38" s="5"/>
      <c r="C38" s="5"/>
      <c r="D38" s="5"/>
      <c r="E38" s="10"/>
      <c r="F38" s="5"/>
      <c r="G38" s="9"/>
      <c r="H38" s="20"/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</row>
    <row r="39" spans="1:242" s="8" customFormat="1" ht="12.75">
      <c r="A39" s="6"/>
      <c r="B39" s="5" t="s">
        <v>30</v>
      </c>
      <c r="C39" s="5"/>
      <c r="D39" s="5"/>
      <c r="E39" s="10">
        <v>10</v>
      </c>
      <c r="F39" s="5"/>
      <c r="G39" s="9">
        <v>11.77</v>
      </c>
      <c r="H39" s="20"/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</row>
    <row r="40" spans="1:242" s="8" customFormat="1" ht="12.75">
      <c r="A40" s="6" t="s">
        <v>31</v>
      </c>
      <c r="B40" s="5"/>
      <c r="C40" s="5"/>
      <c r="D40" s="5"/>
      <c r="E40" s="64">
        <f>SUM(E39:E39)</f>
        <v>10</v>
      </c>
      <c r="F40" s="64"/>
      <c r="G40" s="64">
        <f>SUM(G39:G39)</f>
        <v>11.77</v>
      </c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</row>
    <row r="41" spans="1:242" s="8" customFormat="1" ht="12.75">
      <c r="A41" s="15"/>
      <c r="B41" s="13"/>
      <c r="C41" s="13"/>
      <c r="D41" s="13"/>
      <c r="E41" s="14"/>
      <c r="F41" s="13"/>
      <c r="G41" s="14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</row>
    <row r="42" spans="1:242" s="8" customFormat="1" ht="12.75">
      <c r="A42" s="6" t="s">
        <v>32</v>
      </c>
      <c r="B42" s="5"/>
      <c r="C42" s="5"/>
      <c r="D42" s="5"/>
      <c r="E42" s="10"/>
      <c r="F42" s="5"/>
      <c r="H42" s="20"/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</row>
    <row r="43" spans="1:242" s="8" customFormat="1" ht="12.75">
      <c r="A43" s="5"/>
      <c r="B43" s="5" t="s">
        <v>34</v>
      </c>
      <c r="C43" s="5"/>
      <c r="D43" s="5"/>
      <c r="E43" s="10">
        <v>12000</v>
      </c>
      <c r="F43" s="5"/>
      <c r="G43" s="9">
        <v>13298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</row>
    <row r="44" spans="1:242" s="8" customFormat="1" ht="12.75">
      <c r="A44" s="5"/>
      <c r="B44" s="10" t="s">
        <v>35</v>
      </c>
      <c r="C44" s="10"/>
      <c r="D44" s="10"/>
      <c r="E44" s="10">
        <v>2500</v>
      </c>
      <c r="F44" s="10"/>
      <c r="G44" s="9">
        <v>2886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</row>
    <row r="45" spans="1:242" s="8" customFormat="1" ht="12.75">
      <c r="A45" s="5"/>
      <c r="B45" s="10" t="s">
        <v>36</v>
      </c>
      <c r="C45" s="10"/>
      <c r="D45" s="10"/>
      <c r="E45" s="10">
        <v>2400</v>
      </c>
      <c r="F45" s="10"/>
      <c r="G45" s="9">
        <v>2465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</row>
    <row r="46" spans="1:242" s="8" customFormat="1" ht="12.75">
      <c r="A46" s="5"/>
      <c r="B46" s="5" t="s">
        <v>37</v>
      </c>
      <c r="C46" s="5"/>
      <c r="D46" s="5"/>
      <c r="E46" s="10">
        <v>0</v>
      </c>
      <c r="F46" s="5"/>
      <c r="G46" s="9">
        <v>15</v>
      </c>
      <c r="H46" s="3"/>
      <c r="I46" s="1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</row>
    <row r="47" spans="1:242" s="8" customFormat="1" ht="12.75">
      <c r="A47" s="5"/>
      <c r="B47" s="5" t="s">
        <v>128</v>
      </c>
      <c r="C47" s="5"/>
      <c r="D47" s="5"/>
      <c r="E47" s="10">
        <v>0</v>
      </c>
      <c r="F47" s="5"/>
      <c r="G47" s="9">
        <v>75</v>
      </c>
      <c r="H47" s="7"/>
      <c r="I47" s="1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</row>
    <row r="48" spans="1:242" s="8" customFormat="1" ht="12.75">
      <c r="A48" s="5"/>
      <c r="B48" s="5" t="s">
        <v>38</v>
      </c>
      <c r="C48" s="5"/>
      <c r="D48" s="5"/>
      <c r="E48" s="10">
        <v>400</v>
      </c>
      <c r="F48" s="5"/>
      <c r="G48" s="9">
        <v>790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</row>
    <row r="49" spans="1:242" s="8" customFormat="1" ht="12.75">
      <c r="A49" s="5"/>
      <c r="B49" s="5" t="s">
        <v>39</v>
      </c>
      <c r="C49" s="5"/>
      <c r="D49" s="5"/>
      <c r="E49" s="10">
        <v>2000</v>
      </c>
      <c r="F49" s="5"/>
      <c r="G49" s="9">
        <v>2020.16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</row>
    <row r="50" spans="1:242" s="8" customFormat="1" ht="12.75">
      <c r="A50" s="5"/>
      <c r="B50" s="5" t="s">
        <v>40</v>
      </c>
      <c r="C50" s="6"/>
      <c r="D50" s="6"/>
      <c r="E50" s="62">
        <v>500</v>
      </c>
      <c r="G50" s="9">
        <v>1175.4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</row>
    <row r="51" spans="1:242" s="8" customFormat="1" ht="12.75">
      <c r="A51" s="6" t="s">
        <v>41</v>
      </c>
      <c r="B51" s="5"/>
      <c r="C51" s="5"/>
      <c r="D51" s="5"/>
      <c r="E51" s="64">
        <f>SUM(E43:E50)</f>
        <v>19800</v>
      </c>
      <c r="F51" s="22"/>
      <c r="G51" s="64">
        <f>SUM(G43:G50)</f>
        <v>22724.56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</row>
    <row r="52" spans="1:242" s="8" customFormat="1" ht="12.75">
      <c r="A52" s="15"/>
      <c r="B52" s="13"/>
      <c r="C52" s="15"/>
      <c r="D52" s="15"/>
      <c r="E52" s="15"/>
      <c r="F52" s="15"/>
      <c r="G52" s="1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</row>
    <row r="53" spans="1:242" s="8" customFormat="1" ht="13.5" thickBot="1">
      <c r="A53" s="25" t="s">
        <v>42</v>
      </c>
      <c r="B53" s="26"/>
      <c r="C53" s="26"/>
      <c r="D53" s="26"/>
      <c r="E53" s="27">
        <f>SUM(E7+E13+E20+E36+E40+E51)</f>
        <v>59405</v>
      </c>
      <c r="F53" s="27"/>
      <c r="G53" s="27">
        <f>SUM(G7+G13+G20+G36+G40+G51)</f>
        <v>85542.40000000001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</row>
    <row r="54" spans="1:242" s="8" customFormat="1" ht="21.75" customHeight="1" thickTop="1">
      <c r="A54" s="20"/>
      <c r="B54" s="28" t="s">
        <v>43</v>
      </c>
      <c r="C54" s="29"/>
      <c r="D54" s="29"/>
      <c r="E54" s="29"/>
      <c r="F54" s="29"/>
      <c r="G54" s="2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</row>
    <row r="55" spans="1:242" s="8" customFormat="1" ht="12.75">
      <c r="A55" s="6" t="s">
        <v>46</v>
      </c>
      <c r="B55" s="7"/>
      <c r="C55" s="18"/>
      <c r="D55" s="18"/>
      <c r="E55" s="19"/>
      <c r="F55" s="18"/>
      <c r="G55" s="1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</row>
    <row r="56" spans="1:242" s="8" customFormat="1" ht="12.75">
      <c r="A56" s="19"/>
      <c r="B56" s="18"/>
      <c r="C56" s="5" t="s">
        <v>47</v>
      </c>
      <c r="D56" s="5"/>
      <c r="E56" s="10">
        <v>2000</v>
      </c>
      <c r="F56" s="5"/>
      <c r="G56" s="10">
        <v>2753.71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</row>
    <row r="57" spans="1:242" s="8" customFormat="1" ht="12.75">
      <c r="A57" s="19"/>
      <c r="B57" s="18"/>
      <c r="C57" s="5" t="s">
        <v>48</v>
      </c>
      <c r="D57" s="5"/>
      <c r="E57" s="10">
        <v>100</v>
      </c>
      <c r="F57" s="5"/>
      <c r="G57" s="10">
        <v>73.45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</row>
    <row r="58" spans="1:242" s="8" customFormat="1" ht="12.75">
      <c r="A58" s="19"/>
      <c r="B58" s="18"/>
      <c r="C58" s="5" t="s">
        <v>49</v>
      </c>
      <c r="D58" s="5"/>
      <c r="E58" s="10">
        <v>500</v>
      </c>
      <c r="F58" s="5"/>
      <c r="G58" s="5">
        <v>424.35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</row>
    <row r="59" spans="1:242" s="8" customFormat="1" ht="12.75">
      <c r="A59" s="19"/>
      <c r="B59" s="18"/>
      <c r="C59" s="5" t="s">
        <v>139</v>
      </c>
      <c r="D59" s="5"/>
      <c r="E59" s="10">
        <v>2300</v>
      </c>
      <c r="F59" s="5"/>
      <c r="G59" s="5"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</row>
    <row r="60" spans="1:242" s="8" customFormat="1" ht="12.75">
      <c r="A60" s="21"/>
      <c r="B60" s="6" t="s">
        <v>50</v>
      </c>
      <c r="C60" s="6"/>
      <c r="D60" s="6"/>
      <c r="E60" s="12">
        <f>ROUND(SUM(E55:E59),5)</f>
        <v>4900</v>
      </c>
      <c r="F60" s="12"/>
      <c r="G60" s="12">
        <f>ROUND(SUM(G55:G59),5)</f>
        <v>3251.51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</row>
    <row r="61" spans="1:242" s="8" customFormat="1" ht="12.75">
      <c r="A61" s="19"/>
      <c r="B61" s="33"/>
      <c r="C61" s="33"/>
      <c r="D61" s="33"/>
      <c r="E61" s="33"/>
      <c r="F61" s="33"/>
      <c r="G61" s="3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</row>
    <row r="62" spans="1:242" s="8" customFormat="1" ht="12.75">
      <c r="A62" s="6" t="s">
        <v>5</v>
      </c>
      <c r="B62" s="7"/>
      <c r="C62" s="18"/>
      <c r="D62" s="18"/>
      <c r="E62" s="19"/>
      <c r="F62" s="18"/>
      <c r="G62" s="1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</row>
    <row r="63" spans="1:242" s="8" customFormat="1" ht="12.75">
      <c r="A63" s="19"/>
      <c r="B63" s="18"/>
      <c r="C63" s="5" t="s">
        <v>51</v>
      </c>
      <c r="D63" s="10"/>
      <c r="E63" s="23">
        <v>1900</v>
      </c>
      <c r="F63" s="24"/>
      <c r="G63" s="24">
        <v>1839.48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</row>
    <row r="64" spans="1:242" s="8" customFormat="1" ht="12.75">
      <c r="A64" s="21"/>
      <c r="B64" s="6" t="s">
        <v>52</v>
      </c>
      <c r="C64" s="34"/>
      <c r="D64" s="34"/>
      <c r="E64" s="22">
        <f>ROUND(SUM(E61:E63),5)</f>
        <v>1900</v>
      </c>
      <c r="F64" s="22"/>
      <c r="G64" s="22">
        <f>ROUND(SUM(G61:G63),5)</f>
        <v>1839.48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</row>
    <row r="65" spans="1:242" s="8" customFormat="1" ht="12.75">
      <c r="A65" s="21"/>
      <c r="B65" s="15"/>
      <c r="C65" s="33"/>
      <c r="D65" s="33"/>
      <c r="E65" s="33"/>
      <c r="F65" s="33"/>
      <c r="G65" s="3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</row>
    <row r="66" spans="1:242" s="8" customFormat="1" ht="12.75">
      <c r="A66" s="6" t="s">
        <v>10</v>
      </c>
      <c r="B66" s="7"/>
      <c r="C66" s="18"/>
      <c r="D66" s="18"/>
      <c r="E66" s="19"/>
      <c r="F66" s="18"/>
      <c r="G66" s="1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</row>
    <row r="67" spans="1:242" s="8" customFormat="1" ht="12.75">
      <c r="A67" s="19"/>
      <c r="B67" s="18"/>
      <c r="C67" s="5" t="s">
        <v>53</v>
      </c>
      <c r="D67" s="5"/>
      <c r="E67" s="10">
        <v>150</v>
      </c>
      <c r="F67" s="5"/>
      <c r="G67" s="10">
        <v>107.95</v>
      </c>
      <c r="H67" s="3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</row>
    <row r="68" spans="1:242" s="8" customFormat="1" ht="12.75">
      <c r="A68" s="19"/>
      <c r="B68" s="18"/>
      <c r="C68" s="5" t="s">
        <v>54</v>
      </c>
      <c r="D68" s="5"/>
      <c r="E68" s="10">
        <v>2300</v>
      </c>
      <c r="F68" s="5"/>
      <c r="G68" s="9">
        <v>1971.26</v>
      </c>
      <c r="H68" s="7"/>
      <c r="I68" s="7"/>
      <c r="J68" s="20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</row>
    <row r="69" spans="1:242" s="8" customFormat="1" ht="12.75">
      <c r="A69" s="19"/>
      <c r="B69" s="18"/>
      <c r="C69" s="5" t="s">
        <v>12</v>
      </c>
      <c r="D69" s="5"/>
      <c r="E69" s="10">
        <v>1500</v>
      </c>
      <c r="F69" s="5"/>
      <c r="G69" s="9">
        <f>1249.98+40</f>
        <v>1289.98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</row>
    <row r="70" spans="1:242" s="8" customFormat="1" ht="12.75">
      <c r="A70" s="19"/>
      <c r="B70" s="18"/>
      <c r="C70" s="5" t="s">
        <v>55</v>
      </c>
      <c r="D70" s="5"/>
      <c r="E70" s="10">
        <v>400</v>
      </c>
      <c r="F70" s="5"/>
      <c r="G70" s="9">
        <v>381.04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</row>
    <row r="71" spans="1:242" s="8" customFormat="1" ht="12.75">
      <c r="A71" s="19"/>
      <c r="B71" s="18"/>
      <c r="C71" s="5" t="s">
        <v>13</v>
      </c>
      <c r="D71" s="5"/>
      <c r="E71" s="10">
        <v>0</v>
      </c>
      <c r="F71" s="5"/>
      <c r="G71" s="35">
        <v>77.8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</row>
    <row r="72" spans="1:242" s="8" customFormat="1" ht="14.25">
      <c r="A72" s="19"/>
      <c r="B72" s="18"/>
      <c r="C72" s="5" t="s">
        <v>56</v>
      </c>
      <c r="D72" s="5"/>
      <c r="E72" s="10">
        <v>500</v>
      </c>
      <c r="F72" s="5"/>
      <c r="G72" s="11">
        <v>302.99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</row>
    <row r="73" spans="1:242" s="8" customFormat="1" ht="12.75">
      <c r="A73" s="21"/>
      <c r="B73" s="6" t="s">
        <v>57</v>
      </c>
      <c r="C73" s="34"/>
      <c r="D73" s="34"/>
      <c r="E73" s="12">
        <f>ROUND(SUM(E66:E72),5)</f>
        <v>4850</v>
      </c>
      <c r="F73" s="12"/>
      <c r="G73" s="12">
        <f>ROUND(SUM(G66:G72),5)</f>
        <v>4131.02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</row>
    <row r="74" spans="1:242" s="8" customFormat="1" ht="12.75">
      <c r="A74" s="19"/>
      <c r="B74" s="15"/>
      <c r="C74" s="36"/>
      <c r="D74" s="36"/>
      <c r="E74" s="36"/>
      <c r="F74" s="36"/>
      <c r="G74" s="3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</row>
    <row r="75" spans="1:242" s="8" customFormat="1" ht="12.75">
      <c r="A75" s="6" t="s">
        <v>58</v>
      </c>
      <c r="B75" s="7"/>
      <c r="C75" s="18"/>
      <c r="D75" s="18"/>
      <c r="E75" s="19"/>
      <c r="F75" s="18"/>
      <c r="G75" s="1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</row>
    <row r="76" spans="1:242" s="8" customFormat="1" ht="12.75">
      <c r="A76" s="19"/>
      <c r="B76" s="18"/>
      <c r="C76" s="5" t="s">
        <v>18</v>
      </c>
      <c r="D76" s="5"/>
      <c r="E76" s="10">
        <v>0</v>
      </c>
      <c r="F76" s="5"/>
      <c r="G76" s="5">
        <v>2712.5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</row>
    <row r="77" spans="1:242" s="8" customFormat="1" ht="12.75">
      <c r="A77" s="19"/>
      <c r="B77" s="18"/>
      <c r="C77" s="5" t="s">
        <v>61</v>
      </c>
      <c r="D77" s="5"/>
      <c r="E77" s="10">
        <v>0</v>
      </c>
      <c r="F77" s="5"/>
      <c r="G77" s="5">
        <v>1699.95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</row>
    <row r="78" spans="1:242" s="8" customFormat="1" ht="12.75">
      <c r="A78" s="19"/>
      <c r="B78" s="18"/>
      <c r="C78" s="5" t="s">
        <v>24</v>
      </c>
      <c r="D78" s="5"/>
      <c r="E78" s="17">
        <v>1500</v>
      </c>
      <c r="F78" s="5"/>
      <c r="G78" s="5">
        <v>3424.38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</row>
    <row r="79" spans="1:242" s="8" customFormat="1" ht="12.75">
      <c r="A79" s="19"/>
      <c r="B79" s="18"/>
      <c r="C79" s="5" t="s">
        <v>60</v>
      </c>
      <c r="D79" s="5"/>
      <c r="E79" s="17">
        <v>0</v>
      </c>
      <c r="F79" s="5"/>
      <c r="G79" s="5">
        <v>565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</row>
    <row r="80" spans="1:242" s="8" customFormat="1" ht="12.75">
      <c r="A80" s="19"/>
      <c r="B80" s="18"/>
      <c r="C80" s="5" t="s">
        <v>116</v>
      </c>
      <c r="D80" s="5"/>
      <c r="E80" s="17">
        <v>0</v>
      </c>
      <c r="F80" s="5"/>
      <c r="G80" s="5">
        <v>87.59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</row>
    <row r="81" spans="1:242" s="8" customFormat="1" ht="12.75">
      <c r="A81" s="21"/>
      <c r="B81" s="6" t="s">
        <v>62</v>
      </c>
      <c r="C81" s="6"/>
      <c r="D81" s="6"/>
      <c r="E81" s="12">
        <f>SUM(E76:E80)</f>
        <v>1500</v>
      </c>
      <c r="F81" s="12"/>
      <c r="G81" s="12">
        <f>SUM(G76:G80)</f>
        <v>8489.42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</row>
    <row r="82" spans="1:242" s="8" customFormat="1" ht="12.75">
      <c r="A82" s="19"/>
      <c r="B82" s="15"/>
      <c r="C82" s="13"/>
      <c r="D82" s="13"/>
      <c r="E82" s="13"/>
      <c r="F82" s="13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</row>
    <row r="83" spans="1:242" s="8" customFormat="1" ht="12.75">
      <c r="A83" s="6" t="s">
        <v>63</v>
      </c>
      <c r="B83" s="7"/>
      <c r="C83" s="5"/>
      <c r="D83" s="5"/>
      <c r="E83" s="10"/>
      <c r="F83" s="5"/>
      <c r="G83" s="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</row>
    <row r="84" spans="1:242" s="8" customFormat="1" ht="12.75">
      <c r="A84" s="19"/>
      <c r="B84" s="18"/>
      <c r="C84" s="5" t="s">
        <v>64</v>
      </c>
      <c r="D84" s="5"/>
      <c r="E84" s="10">
        <v>15</v>
      </c>
      <c r="F84" s="5"/>
      <c r="G84" s="5">
        <v>12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</row>
    <row r="85" spans="1:242" s="8" customFormat="1" ht="12.75">
      <c r="A85" s="19"/>
      <c r="B85" s="18"/>
      <c r="C85" s="5" t="s">
        <v>65</v>
      </c>
      <c r="D85" s="5"/>
      <c r="E85" s="10">
        <v>250</v>
      </c>
      <c r="F85" s="5"/>
      <c r="G85" s="10">
        <f>247.45-40</f>
        <v>207.45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</row>
    <row r="86" spans="1:242" s="8" customFormat="1" ht="12.75">
      <c r="A86" s="19"/>
      <c r="B86" s="18"/>
      <c r="C86" s="5" t="s">
        <v>66</v>
      </c>
      <c r="D86" s="5"/>
      <c r="E86" s="10">
        <v>100</v>
      </c>
      <c r="F86" s="5"/>
      <c r="G86" s="10">
        <v>67.9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</row>
    <row r="87" spans="1:242" s="8" customFormat="1" ht="12.75">
      <c r="A87" s="19"/>
      <c r="B87" s="18"/>
      <c r="C87" s="5" t="s">
        <v>67</v>
      </c>
      <c r="D87" s="5"/>
      <c r="E87" s="10">
        <v>400</v>
      </c>
      <c r="F87" s="5"/>
      <c r="G87" s="10">
        <v>300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</row>
    <row r="88" spans="1:242" s="8" customFormat="1" ht="12.75">
      <c r="A88" s="19"/>
      <c r="B88" s="18"/>
      <c r="C88" s="5" t="s">
        <v>68</v>
      </c>
      <c r="D88" s="5"/>
      <c r="E88" s="10">
        <v>800</v>
      </c>
      <c r="F88" s="5"/>
      <c r="G88" s="5">
        <v>585.97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</row>
    <row r="89" spans="1:242" s="8" customFormat="1" ht="12.75">
      <c r="A89" s="19"/>
      <c r="B89" s="18"/>
      <c r="C89" s="5" t="s">
        <v>69</v>
      </c>
      <c r="D89" s="5"/>
      <c r="E89" s="10">
        <v>0</v>
      </c>
      <c r="F89" s="5"/>
      <c r="G89" s="5">
        <v>359.93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</row>
    <row r="90" spans="1:242" s="8" customFormat="1" ht="12.75">
      <c r="A90" s="19"/>
      <c r="B90" s="18"/>
      <c r="C90" s="5" t="s">
        <v>70</v>
      </c>
      <c r="D90" s="5"/>
      <c r="E90" s="10">
        <v>200</v>
      </c>
      <c r="F90" s="5"/>
      <c r="G90" s="5">
        <v>138.59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</row>
    <row r="91" spans="1:242" s="8" customFormat="1" ht="12.75">
      <c r="A91" s="21"/>
      <c r="B91" s="6" t="s">
        <v>71</v>
      </c>
      <c r="C91" s="6"/>
      <c r="D91" s="6"/>
      <c r="E91" s="12">
        <f>SUM(E84:E90)</f>
        <v>1765</v>
      </c>
      <c r="F91" s="12"/>
      <c r="G91" s="12">
        <f>SUM(G84:G90)</f>
        <v>1671.8400000000001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</row>
    <row r="92" spans="1:242" s="8" customFormat="1" ht="7.5" customHeight="1">
      <c r="A92" s="19"/>
      <c r="B92" s="15"/>
      <c r="C92" s="13"/>
      <c r="D92" s="13"/>
      <c r="E92" s="13"/>
      <c r="F92" s="13"/>
      <c r="G92" s="1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</row>
    <row r="93" spans="1:242" s="8" customFormat="1" ht="12.75" hidden="1">
      <c r="A93" s="19"/>
      <c r="B93" s="28" t="s">
        <v>43</v>
      </c>
      <c r="C93" s="30"/>
      <c r="D93" s="30"/>
      <c r="E93" s="4" t="s">
        <v>44</v>
      </c>
      <c r="F93" s="4"/>
      <c r="G93" s="31">
        <v>694.32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</row>
    <row r="94" spans="1:242" s="8" customFormat="1" ht="12.75" hidden="1">
      <c r="A94" s="19"/>
      <c r="B94" s="32"/>
      <c r="C94" s="30"/>
      <c r="D94" s="30"/>
      <c r="E94" s="4" t="s">
        <v>45</v>
      </c>
      <c r="F94" s="4"/>
      <c r="G94" s="31">
        <v>323.93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</row>
    <row r="95" spans="1:242" s="8" customFormat="1" ht="12.75">
      <c r="A95" s="6" t="s">
        <v>72</v>
      </c>
      <c r="B95" s="7"/>
      <c r="C95" s="5"/>
      <c r="D95" s="5"/>
      <c r="E95" s="10"/>
      <c r="F95" s="5"/>
      <c r="G95" s="5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</row>
    <row r="96" spans="1:242" s="8" customFormat="1" ht="12.75">
      <c r="A96" s="19"/>
      <c r="B96" s="18"/>
      <c r="C96" s="5" t="s">
        <v>73</v>
      </c>
      <c r="D96" s="5"/>
      <c r="E96" s="10">
        <v>125</v>
      </c>
      <c r="F96" s="5"/>
      <c r="G96" s="10">
        <v>110.16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</row>
    <row r="97" spans="1:242" s="8" customFormat="1" ht="12.75">
      <c r="A97" s="19"/>
      <c r="B97" s="18"/>
      <c r="C97" s="5" t="s">
        <v>74</v>
      </c>
      <c r="D97" s="5"/>
      <c r="E97" s="10">
        <v>750</v>
      </c>
      <c r="F97" s="5"/>
      <c r="G97" s="69">
        <v>1444.32</v>
      </c>
      <c r="H97" s="3" t="s">
        <v>137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</row>
    <row r="98" spans="1:242" s="8" customFormat="1" ht="12.75">
      <c r="A98" s="19"/>
      <c r="B98" s="18"/>
      <c r="C98" s="10" t="s">
        <v>75</v>
      </c>
      <c r="D98" s="10"/>
      <c r="E98" s="10">
        <v>500</v>
      </c>
      <c r="F98" s="10"/>
      <c r="G98" s="66">
        <v>831.55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</row>
    <row r="99" spans="1:242" s="8" customFormat="1" ht="12.75">
      <c r="A99" s="19"/>
      <c r="B99" s="18"/>
      <c r="C99" s="5" t="s">
        <v>76</v>
      </c>
      <c r="D99" s="5"/>
      <c r="E99" s="10">
        <v>100</v>
      </c>
      <c r="F99" s="5"/>
      <c r="G99" s="66">
        <v>30.52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</row>
    <row r="100" spans="1:242" s="8" customFormat="1" ht="12.75">
      <c r="A100" s="19"/>
      <c r="B100" s="18"/>
      <c r="C100" s="10" t="s">
        <v>77</v>
      </c>
      <c r="D100" s="10"/>
      <c r="E100" s="10">
        <v>2000</v>
      </c>
      <c r="F100" s="10"/>
      <c r="G100" s="5">
        <v>1342.13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</row>
    <row r="101" spans="1:242" s="8" customFormat="1" ht="12.75">
      <c r="A101" s="19"/>
      <c r="B101" s="18"/>
      <c r="C101" s="5" t="s">
        <v>78</v>
      </c>
      <c r="D101" s="5"/>
      <c r="E101" s="10">
        <v>400</v>
      </c>
      <c r="F101" s="5"/>
      <c r="G101" s="10">
        <v>334.51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</row>
    <row r="102" spans="1:242" s="8" customFormat="1" ht="12.75">
      <c r="A102" s="19"/>
      <c r="B102" s="18"/>
      <c r="C102" s="10" t="s">
        <v>79</v>
      </c>
      <c r="D102" s="10"/>
      <c r="E102" s="10">
        <v>6200</v>
      </c>
      <c r="F102" s="10"/>
      <c r="G102" s="10">
        <v>3150.57</v>
      </c>
      <c r="H102" s="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</row>
    <row r="103" spans="1:242" s="8" customFormat="1" ht="12.75">
      <c r="A103" s="19"/>
      <c r="B103" s="18"/>
      <c r="C103" s="5" t="s">
        <v>80</v>
      </c>
      <c r="D103" s="5"/>
      <c r="E103" s="10">
        <v>7000</v>
      </c>
      <c r="F103" s="5"/>
      <c r="G103" s="5">
        <v>5225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</row>
    <row r="104" spans="1:242" s="8" customFormat="1" ht="12.75">
      <c r="A104" s="19"/>
      <c r="B104" s="18"/>
      <c r="C104" s="5" t="s">
        <v>81</v>
      </c>
      <c r="D104" s="5"/>
      <c r="E104" s="10">
        <v>100</v>
      </c>
      <c r="F104" s="5"/>
      <c r="G104" s="10">
        <v>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</row>
    <row r="105" spans="1:242" s="8" customFormat="1" ht="12.75">
      <c r="A105" s="19"/>
      <c r="B105" s="18"/>
      <c r="C105" s="5" t="s">
        <v>33</v>
      </c>
      <c r="D105" s="5"/>
      <c r="E105" s="10">
        <v>0</v>
      </c>
      <c r="F105" s="5"/>
      <c r="G105" s="10">
        <v>225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</row>
    <row r="106" spans="1:242" s="8" customFormat="1" ht="12.75">
      <c r="A106" s="19"/>
      <c r="B106" s="18"/>
      <c r="C106" s="5" t="s">
        <v>82</v>
      </c>
      <c r="D106" s="5"/>
      <c r="E106" s="10">
        <v>500</v>
      </c>
      <c r="F106" s="5"/>
      <c r="G106" s="5">
        <v>364.6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</row>
    <row r="107" spans="1:242" s="8" customFormat="1" ht="12.75">
      <c r="A107" s="19"/>
      <c r="B107" s="18"/>
      <c r="C107" s="5" t="s">
        <v>83</v>
      </c>
      <c r="D107" s="5"/>
      <c r="E107" s="10">
        <v>500</v>
      </c>
      <c r="F107" s="5"/>
      <c r="G107" s="10">
        <v>390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</row>
    <row r="108" spans="1:242" s="8" customFormat="1" ht="12.75">
      <c r="A108" s="19"/>
      <c r="B108" s="18"/>
      <c r="C108" s="10" t="s">
        <v>84</v>
      </c>
      <c r="D108" s="10"/>
      <c r="E108" s="10">
        <v>200</v>
      </c>
      <c r="F108" s="10"/>
      <c r="G108" s="10">
        <v>204.52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</row>
    <row r="109" spans="1:242" s="8" customFormat="1" ht="12.75">
      <c r="A109" s="19"/>
      <c r="B109" s="18"/>
      <c r="C109" s="5" t="s">
        <v>85</v>
      </c>
      <c r="D109" s="5"/>
      <c r="E109" s="10">
        <v>75</v>
      </c>
      <c r="F109" s="5"/>
      <c r="G109" s="5">
        <v>48.29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</row>
    <row r="110" spans="1:242" s="8" customFormat="1" ht="12.75">
      <c r="A110" s="19"/>
      <c r="B110" s="18"/>
      <c r="C110" s="5" t="s">
        <v>86</v>
      </c>
      <c r="D110" s="5"/>
      <c r="E110" s="10">
        <v>12000</v>
      </c>
      <c r="F110" s="5"/>
      <c r="G110" s="10">
        <v>13294.5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</row>
    <row r="111" spans="1:242" s="8" customFormat="1" ht="12.75">
      <c r="A111" s="19"/>
      <c r="B111" s="18"/>
      <c r="C111" s="5" t="s">
        <v>87</v>
      </c>
      <c r="D111" s="5"/>
      <c r="E111" s="10">
        <v>75</v>
      </c>
      <c r="F111" s="5"/>
      <c r="G111" s="5">
        <v>58.76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</row>
    <row r="112" spans="1:242" s="8" customFormat="1" ht="12.75">
      <c r="A112" s="19"/>
      <c r="B112" s="18"/>
      <c r="C112" s="5" t="s">
        <v>88</v>
      </c>
      <c r="D112" s="5"/>
      <c r="E112" s="10">
        <v>200</v>
      </c>
      <c r="F112" s="5"/>
      <c r="G112" s="5">
        <v>171</v>
      </c>
      <c r="H112" s="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</row>
    <row r="113" spans="1:242" s="8" customFormat="1" ht="12.75">
      <c r="A113" s="19"/>
      <c r="B113" s="18"/>
      <c r="C113" s="5" t="s">
        <v>89</v>
      </c>
      <c r="D113" s="5"/>
      <c r="E113" s="10">
        <v>60</v>
      </c>
      <c r="F113" s="5"/>
      <c r="G113" s="5">
        <v>65.01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</row>
    <row r="114" spans="1:242" s="8" customFormat="1" ht="12.75">
      <c r="A114" s="19"/>
      <c r="B114" s="18"/>
      <c r="C114" s="5" t="s">
        <v>90</v>
      </c>
      <c r="D114" s="5"/>
      <c r="E114" s="10">
        <v>1000</v>
      </c>
      <c r="F114" s="5"/>
      <c r="G114" s="10">
        <v>867.95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</row>
    <row r="115" spans="1:242" s="8" customFormat="1" ht="12.75">
      <c r="A115" s="19"/>
      <c r="B115" s="18"/>
      <c r="C115" s="5" t="s">
        <v>92</v>
      </c>
      <c r="D115" s="5"/>
      <c r="E115" s="10">
        <v>4000</v>
      </c>
      <c r="F115" s="5"/>
      <c r="G115" s="10">
        <v>2636.01</v>
      </c>
      <c r="H115" s="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</row>
    <row r="116" spans="1:242" s="8" customFormat="1" ht="12.75">
      <c r="A116" s="19"/>
      <c r="B116" s="18"/>
      <c r="C116" s="5" t="s">
        <v>93</v>
      </c>
      <c r="D116" s="5"/>
      <c r="E116" s="10">
        <v>0</v>
      </c>
      <c r="F116" s="5"/>
      <c r="G116" s="5">
        <v>132.63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</row>
    <row r="117" spans="1:242" s="8" customFormat="1" ht="12.75">
      <c r="A117" s="19"/>
      <c r="B117" s="18"/>
      <c r="C117" s="10" t="s">
        <v>35</v>
      </c>
      <c r="D117" s="10"/>
      <c r="E117" s="10">
        <v>1100</v>
      </c>
      <c r="F117" s="10"/>
      <c r="G117" s="10">
        <v>1242.97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</row>
    <row r="118" spans="1:242" s="8" customFormat="1" ht="12.75">
      <c r="A118" s="19"/>
      <c r="B118" s="18"/>
      <c r="C118" s="5" t="s">
        <v>94</v>
      </c>
      <c r="D118" s="5"/>
      <c r="E118" s="10">
        <v>30</v>
      </c>
      <c r="F118" s="5"/>
      <c r="G118" s="5">
        <v>31.93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</row>
    <row r="119" spans="1:242" s="8" customFormat="1" ht="12.75">
      <c r="A119" s="19"/>
      <c r="B119" s="18"/>
      <c r="C119" s="5" t="s">
        <v>95</v>
      </c>
      <c r="D119" s="5"/>
      <c r="E119" s="10">
        <v>1500</v>
      </c>
      <c r="F119" s="5"/>
      <c r="G119" s="5">
        <v>1278.2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</row>
    <row r="120" spans="1:242" s="8" customFormat="1" ht="12.75">
      <c r="A120" s="19"/>
      <c r="B120" s="18"/>
      <c r="C120" s="5" t="s">
        <v>96</v>
      </c>
      <c r="D120" s="5"/>
      <c r="E120" s="10">
        <v>550</v>
      </c>
      <c r="F120" s="5"/>
      <c r="G120" s="10">
        <v>1293.1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</row>
    <row r="121" spans="1:242" s="8" customFormat="1" ht="12.75">
      <c r="A121" s="19"/>
      <c r="B121" s="18"/>
      <c r="C121" s="5" t="s">
        <v>97</v>
      </c>
      <c r="D121" s="5"/>
      <c r="E121" s="10">
        <v>1100</v>
      </c>
      <c r="F121" s="5"/>
      <c r="G121" s="5">
        <v>1483.89</v>
      </c>
      <c r="H121" s="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</row>
    <row r="122" spans="1:242" s="8" customFormat="1" ht="12.75">
      <c r="A122" s="19"/>
      <c r="B122" s="18"/>
      <c r="C122" s="5" t="s">
        <v>99</v>
      </c>
      <c r="D122" s="5"/>
      <c r="E122" s="10">
        <v>1200</v>
      </c>
      <c r="F122" s="5"/>
      <c r="G122" s="10">
        <v>1283.13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</row>
    <row r="123" spans="1:242" s="8" customFormat="1" ht="12.75">
      <c r="A123" s="19"/>
      <c r="B123" s="18"/>
      <c r="C123" s="10" t="s">
        <v>100</v>
      </c>
      <c r="D123" s="10"/>
      <c r="E123" s="10">
        <v>1000</v>
      </c>
      <c r="F123" s="10"/>
      <c r="G123" s="10">
        <v>850.3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</row>
    <row r="124" spans="1:242" s="8" customFormat="1" ht="12.75">
      <c r="A124" s="19"/>
      <c r="B124" s="18"/>
      <c r="C124" s="10" t="s">
        <v>36</v>
      </c>
      <c r="D124" s="10"/>
      <c r="E124" s="10">
        <v>1750</v>
      </c>
      <c r="F124" s="10"/>
      <c r="G124" s="10">
        <v>1657.09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</row>
    <row r="125" spans="1:242" s="8" customFormat="1" ht="12.75">
      <c r="A125" s="19"/>
      <c r="B125" s="18"/>
      <c r="C125" s="10" t="s">
        <v>101</v>
      </c>
      <c r="D125" s="5"/>
      <c r="E125" s="10">
        <v>500</v>
      </c>
      <c r="F125" s="5"/>
      <c r="G125" s="5">
        <v>496.46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</row>
    <row r="126" spans="1:242" s="8" customFormat="1" ht="12.75">
      <c r="A126" s="19"/>
      <c r="B126" s="18"/>
      <c r="C126" s="10" t="s">
        <v>102</v>
      </c>
      <c r="D126" s="5"/>
      <c r="E126" s="10">
        <v>500</v>
      </c>
      <c r="F126" s="5"/>
      <c r="G126" s="10">
        <v>646.78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</row>
    <row r="127" spans="1:242" s="8" customFormat="1" ht="12.75">
      <c r="A127" s="19"/>
      <c r="B127" s="18"/>
      <c r="C127" s="5" t="s">
        <v>103</v>
      </c>
      <c r="D127" s="5"/>
      <c r="E127" s="17">
        <v>7000</v>
      </c>
      <c r="F127" s="5"/>
      <c r="G127" s="10">
        <v>8193.22</v>
      </c>
      <c r="H127" s="3" t="s">
        <v>138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</row>
    <row r="128" spans="1:242" s="8" customFormat="1" ht="12.75">
      <c r="A128" s="19"/>
      <c r="B128" s="6" t="s">
        <v>104</v>
      </c>
      <c r="C128" s="18"/>
      <c r="D128" s="18"/>
      <c r="E128" s="12">
        <f>SUM(E96:E127)</f>
        <v>52015</v>
      </c>
      <c r="F128" s="12"/>
      <c r="G128" s="12">
        <f>SUM(G96:G127)</f>
        <v>49384.1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</row>
    <row r="129" spans="1:242" s="8" customFormat="1" ht="6.75" customHeight="1">
      <c r="A129" s="19"/>
      <c r="B129" s="15"/>
      <c r="C129" s="13"/>
      <c r="D129" s="13"/>
      <c r="E129" s="13"/>
      <c r="F129" s="13"/>
      <c r="G129" s="1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</row>
    <row r="130" spans="1:242" s="8" customFormat="1" ht="13.5" thickBot="1">
      <c r="A130" s="19"/>
      <c r="B130" s="37" t="s">
        <v>105</v>
      </c>
      <c r="C130" s="38"/>
      <c r="D130" s="38"/>
      <c r="E130" s="27">
        <f>SUM(E60+E64+E73+E81+E91+E128)</f>
        <v>66930</v>
      </c>
      <c r="F130" s="27"/>
      <c r="G130" s="27">
        <f>SUM(G60+G64+G73+G81+G91+G128)</f>
        <v>68767.37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</row>
    <row r="131" spans="1:242" s="8" customFormat="1" ht="6.75" customHeight="1" thickTop="1">
      <c r="A131" s="20"/>
      <c r="B131" s="7"/>
      <c r="C131" s="7"/>
      <c r="D131" s="7"/>
      <c r="E131" s="19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</row>
    <row r="132" spans="1:242" s="8" customFormat="1" ht="12.75">
      <c r="A132" s="20"/>
      <c r="B132" s="20"/>
      <c r="C132" s="20"/>
      <c r="D132" s="20"/>
      <c r="E132" s="19"/>
      <c r="F132" s="20"/>
      <c r="G132" s="2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</row>
    <row r="133" spans="1:242" s="8" customFormat="1" ht="0.75" customHeight="1">
      <c r="A133" s="20"/>
      <c r="B133" s="7"/>
      <c r="C133" s="7"/>
      <c r="D133" s="7"/>
      <c r="E133" s="1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</row>
    <row r="134" spans="1:242" s="8" customFormat="1" ht="12.75">
      <c r="A134" s="20"/>
      <c r="B134" s="7"/>
      <c r="C134" s="7" t="s">
        <v>106</v>
      </c>
      <c r="D134" s="7"/>
      <c r="E134" s="63">
        <f>+E53-E130</f>
        <v>-7525</v>
      </c>
      <c r="F134" s="18"/>
      <c r="G134" s="39">
        <f>+G53-G130</f>
        <v>16775.030000000013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</row>
    <row r="135" spans="1:7" ht="12.75">
      <c r="A135" s="40"/>
      <c r="E135" s="42"/>
      <c r="G135" s="41"/>
    </row>
    <row r="136" spans="1:5" ht="12.75">
      <c r="A136" s="40"/>
      <c r="E136" s="42"/>
    </row>
    <row r="137" spans="1:5" ht="12.75">
      <c r="A137" s="40"/>
      <c r="E137" s="42"/>
    </row>
    <row r="138" spans="1:7" ht="12.75">
      <c r="A138" s="40"/>
      <c r="C138" s="40"/>
      <c r="D138" s="40"/>
      <c r="E138" s="42"/>
      <c r="F138" s="40"/>
      <c r="G138" s="40"/>
    </row>
    <row r="139" spans="1:7" ht="12.75">
      <c r="A139" s="40"/>
      <c r="C139" s="40"/>
      <c r="D139" s="40"/>
      <c r="E139" s="42"/>
      <c r="F139" s="40"/>
      <c r="G139" s="40"/>
    </row>
    <row r="140" spans="1:5" ht="12.75">
      <c r="A140" s="40"/>
      <c r="E140" s="42"/>
    </row>
    <row r="141" spans="1:5" ht="12.75">
      <c r="A141" s="40"/>
      <c r="E141" s="42"/>
    </row>
    <row r="142" spans="1:5" ht="12.75">
      <c r="A142" s="40"/>
      <c r="E142" s="42"/>
    </row>
    <row r="143" spans="1:5" ht="12.75">
      <c r="A143" s="40"/>
      <c r="E143" s="42"/>
    </row>
    <row r="144" spans="1:5" ht="12.75">
      <c r="A144" s="40"/>
      <c r="E144" s="42"/>
    </row>
    <row r="145" spans="1:5" ht="12.75">
      <c r="A145" s="40"/>
      <c r="E145" s="42"/>
    </row>
    <row r="146" spans="1:5" ht="12.75">
      <c r="A146" s="40"/>
      <c r="E146" s="42"/>
    </row>
    <row r="147" spans="1:5" ht="12.75">
      <c r="A147" s="40"/>
      <c r="E147" s="42"/>
    </row>
    <row r="148" spans="1:5" ht="12.75">
      <c r="A148" s="40"/>
      <c r="E148" s="42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0"/>
    </row>
    <row r="259" ht="12.75">
      <c r="A259" s="40"/>
    </row>
    <row r="260" ht="12.75">
      <c r="A260" s="40"/>
    </row>
    <row r="261" ht="12.75">
      <c r="A261" s="40"/>
    </row>
    <row r="262" ht="12.75">
      <c r="A262" s="40"/>
    </row>
  </sheetData>
  <printOptions/>
  <pageMargins left="0.25" right="0" top="0.25" bottom="0.5" header="0" footer="0.5"/>
  <pageSetup fitToHeight="2" fitToWidth="1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D13" sqref="D13"/>
    </sheetView>
  </sheetViews>
  <sheetFormatPr defaultColWidth="9.140625" defaultRowHeight="12.75"/>
  <cols>
    <col min="1" max="1" width="8.8515625" style="40" customWidth="1"/>
    <col min="2" max="2" width="9.140625" style="40" customWidth="1"/>
    <col min="3" max="3" width="20.57421875" style="40" customWidth="1"/>
    <col min="4" max="4" width="15.28125" style="40" customWidth="1"/>
    <col min="5" max="5" width="13.421875" style="40" customWidth="1"/>
    <col min="6" max="6" width="14.57421875" style="40" customWidth="1"/>
  </cols>
  <sheetData>
    <row r="1" spans="4:6" ht="12.75">
      <c r="D1" s="43" t="s">
        <v>45</v>
      </c>
      <c r="E1" s="43" t="s">
        <v>45</v>
      </c>
      <c r="F1" s="43" t="s">
        <v>45</v>
      </c>
    </row>
    <row r="2" spans="4:6" ht="12.75">
      <c r="D2" s="43" t="s">
        <v>0</v>
      </c>
      <c r="E2" s="43" t="s">
        <v>43</v>
      </c>
      <c r="F2" s="43" t="s">
        <v>107</v>
      </c>
    </row>
    <row r="3" spans="4:6" ht="13.5" thickBot="1">
      <c r="D3" s="44" t="s">
        <v>132</v>
      </c>
      <c r="E3" s="44" t="s">
        <v>132</v>
      </c>
      <c r="F3" s="44" t="s">
        <v>132</v>
      </c>
    </row>
    <row r="4" ht="12.75">
      <c r="A4" s="40" t="s">
        <v>108</v>
      </c>
    </row>
    <row r="5" spans="2:6" ht="12.75">
      <c r="B5" s="40" t="s">
        <v>109</v>
      </c>
      <c r="D5" s="45"/>
      <c r="E5" s="46">
        <f>+budget!E56</f>
        <v>2000</v>
      </c>
      <c r="F5" s="47">
        <f>+D5-E5</f>
        <v>-2000</v>
      </c>
    </row>
    <row r="6" spans="2:6" ht="12.75">
      <c r="B6" s="40" t="s">
        <v>2</v>
      </c>
      <c r="D6" s="46">
        <f>+budget!E5</f>
        <v>1500</v>
      </c>
      <c r="E6" s="46">
        <f>+budget!E57</f>
        <v>100</v>
      </c>
      <c r="F6" s="47">
        <f>+D6-E6</f>
        <v>1400</v>
      </c>
    </row>
    <row r="7" spans="1:6" ht="12.75">
      <c r="A7" s="10"/>
      <c r="B7" s="10" t="s">
        <v>49</v>
      </c>
      <c r="C7" s="10"/>
      <c r="D7" s="48">
        <f>+budget!E6</f>
        <v>300</v>
      </c>
      <c r="E7" s="46">
        <f>+budget!E58</f>
        <v>500</v>
      </c>
      <c r="F7" s="47">
        <f>+D7-E7</f>
        <v>-200</v>
      </c>
    </row>
    <row r="8" spans="1:6" ht="12.75">
      <c r="A8" s="10"/>
      <c r="B8" s="5" t="s">
        <v>139</v>
      </c>
      <c r="C8" s="10"/>
      <c r="D8" s="48"/>
      <c r="E8" s="46">
        <f>+budget!E59</f>
        <v>2300</v>
      </c>
      <c r="F8" s="47">
        <f>+D8-E8</f>
        <v>-2300</v>
      </c>
    </row>
    <row r="9" spans="1:6" ht="12.75">
      <c r="A9" s="49" t="s">
        <v>110</v>
      </c>
      <c r="B9" s="10"/>
      <c r="C9" s="10"/>
      <c r="D9" s="50">
        <f>SUM(D5:D8)</f>
        <v>1800</v>
      </c>
      <c r="E9" s="50">
        <f>SUM(E5:E8)</f>
        <v>4900</v>
      </c>
      <c r="F9" s="50">
        <f>SUM(F5:F8)</f>
        <v>-3100</v>
      </c>
    </row>
    <row r="10" spans="1:6" ht="12.75">
      <c r="A10" s="10"/>
      <c r="B10" s="10"/>
      <c r="C10" s="10"/>
      <c r="D10" s="51"/>
      <c r="E10" s="46"/>
      <c r="F10" s="51"/>
    </row>
    <row r="11" spans="1:6" ht="12.75">
      <c r="A11" s="10" t="s">
        <v>5</v>
      </c>
      <c r="B11" s="10"/>
      <c r="C11" s="10"/>
      <c r="D11" s="48"/>
      <c r="E11" s="48"/>
      <c r="F11" s="48"/>
    </row>
    <row r="12" spans="1:6" ht="12.75">
      <c r="A12" s="10"/>
      <c r="B12" s="10" t="s">
        <v>6</v>
      </c>
      <c r="C12" s="10"/>
      <c r="D12" s="48">
        <f>+budget!E10</f>
        <v>195</v>
      </c>
      <c r="E12" s="46"/>
      <c r="F12" s="47">
        <f>+D12-E12</f>
        <v>195</v>
      </c>
    </row>
    <row r="13" spans="1:6" ht="12.75">
      <c r="A13" s="10"/>
      <c r="B13" s="10" t="s">
        <v>7</v>
      </c>
      <c r="C13" s="10"/>
      <c r="D13" s="48">
        <f>+budget!E11</f>
        <v>1900</v>
      </c>
      <c r="E13" s="46"/>
      <c r="F13" s="47">
        <f>+D13-E13</f>
        <v>1900</v>
      </c>
    </row>
    <row r="14" spans="1:6" ht="12.75">
      <c r="A14" s="10"/>
      <c r="B14" s="10" t="s">
        <v>8</v>
      </c>
      <c r="C14" s="10"/>
      <c r="D14" s="48">
        <f>+budget!E12</f>
        <v>22000</v>
      </c>
      <c r="E14" s="46">
        <f>+budget!E63</f>
        <v>1900</v>
      </c>
      <c r="F14" s="47">
        <f>+D14-E14</f>
        <v>20100</v>
      </c>
    </row>
    <row r="15" spans="1:6" ht="12.75">
      <c r="A15" s="49" t="s">
        <v>9</v>
      </c>
      <c r="B15" s="49"/>
      <c r="C15" s="49"/>
      <c r="D15" s="52">
        <f>SUM(D12:D14)</f>
        <v>24095</v>
      </c>
      <c r="E15" s="52">
        <f>SUM(E12:E14)</f>
        <v>1900</v>
      </c>
      <c r="F15" s="52">
        <f>SUM(F12:F14)</f>
        <v>22195</v>
      </c>
    </row>
    <row r="16" spans="1:6" ht="12.75">
      <c r="A16" s="49"/>
      <c r="B16" s="49"/>
      <c r="C16" s="49"/>
      <c r="D16" s="53"/>
      <c r="E16" s="53"/>
      <c r="F16" s="53"/>
    </row>
    <row r="17" spans="1:6" ht="12.75">
      <c r="A17" s="10" t="s">
        <v>10</v>
      </c>
      <c r="B17" s="10"/>
      <c r="C17" s="10"/>
      <c r="D17" s="48"/>
      <c r="E17" s="46"/>
      <c r="F17" s="46"/>
    </row>
    <row r="18" spans="1:6" ht="12.75">
      <c r="A18" s="10"/>
      <c r="B18" s="10" t="s">
        <v>53</v>
      </c>
      <c r="C18" s="10"/>
      <c r="D18" s="48"/>
      <c r="E18" s="46">
        <f>+budget!E67</f>
        <v>150</v>
      </c>
      <c r="F18" s="47">
        <f aca="true" t="shared" si="0" ref="F18:F24">+D18-E18</f>
        <v>-150</v>
      </c>
    </row>
    <row r="19" spans="1:6" ht="12.75">
      <c r="A19" s="10"/>
      <c r="B19" s="10" t="s">
        <v>131</v>
      </c>
      <c r="C19" s="10"/>
      <c r="D19" s="54">
        <f>+budget!E16</f>
        <v>1500</v>
      </c>
      <c r="E19" s="46"/>
      <c r="F19" s="47">
        <f t="shared" si="0"/>
        <v>1500</v>
      </c>
    </row>
    <row r="20" spans="1:6" ht="12.75">
      <c r="A20" s="10"/>
      <c r="B20" s="10" t="s">
        <v>11</v>
      </c>
      <c r="C20" s="49"/>
      <c r="D20" s="54">
        <f>+budget!E17</f>
        <v>600</v>
      </c>
      <c r="E20" s="46"/>
      <c r="F20" s="47">
        <f t="shared" si="0"/>
        <v>600</v>
      </c>
    </row>
    <row r="21" spans="1:6" ht="12.75">
      <c r="A21" s="10"/>
      <c r="B21" s="10" t="s">
        <v>54</v>
      </c>
      <c r="C21" s="49"/>
      <c r="D21" s="48"/>
      <c r="E21" s="46">
        <f>+budget!E68</f>
        <v>2300</v>
      </c>
      <c r="F21" s="47">
        <f t="shared" si="0"/>
        <v>-2300</v>
      </c>
    </row>
    <row r="22" spans="1:6" ht="12.75">
      <c r="A22" s="10"/>
      <c r="B22" s="10" t="s">
        <v>12</v>
      </c>
      <c r="C22" s="49"/>
      <c r="D22" s="48">
        <f>+budget!E18</f>
        <v>2000</v>
      </c>
      <c r="E22" s="46">
        <f>+budget!E69</f>
        <v>1500</v>
      </c>
      <c r="F22" s="47">
        <f t="shared" si="0"/>
        <v>500</v>
      </c>
    </row>
    <row r="23" spans="1:6" ht="12.75">
      <c r="A23" s="10"/>
      <c r="B23" s="10" t="s">
        <v>129</v>
      </c>
      <c r="C23" s="49"/>
      <c r="D23" s="48">
        <f>+budget!E19</f>
        <v>1200</v>
      </c>
      <c r="E23" s="46">
        <f>+budget!E70</f>
        <v>400</v>
      </c>
      <c r="F23" s="47">
        <f t="shared" si="0"/>
        <v>800</v>
      </c>
    </row>
    <row r="24" spans="1:6" ht="12.75">
      <c r="A24" s="10"/>
      <c r="B24" s="10" t="s">
        <v>111</v>
      </c>
      <c r="C24" s="10"/>
      <c r="D24" s="51"/>
      <c r="E24" s="46">
        <f>+budget!E72</f>
        <v>500</v>
      </c>
      <c r="F24" s="47">
        <f t="shared" si="0"/>
        <v>-500</v>
      </c>
    </row>
    <row r="25" spans="1:6" ht="12.75">
      <c r="A25" s="49" t="s">
        <v>112</v>
      </c>
      <c r="B25" s="10"/>
      <c r="C25" s="10"/>
      <c r="D25" s="55">
        <f>SUM(D18:D24)</f>
        <v>5300</v>
      </c>
      <c r="E25" s="55">
        <f>SUM(E18:E24)</f>
        <v>4850</v>
      </c>
      <c r="F25" s="55">
        <f>SUM(F18:F24)</f>
        <v>450</v>
      </c>
    </row>
    <row r="26" spans="1:6" ht="12.75">
      <c r="A26" s="10"/>
      <c r="B26" s="10"/>
      <c r="C26" s="10"/>
      <c r="D26" s="48"/>
      <c r="E26" s="46"/>
      <c r="F26" s="46"/>
    </row>
    <row r="27" spans="1:6" ht="12.75">
      <c r="A27" s="10" t="s">
        <v>113</v>
      </c>
      <c r="B27" s="10"/>
      <c r="C27" s="10"/>
      <c r="D27" s="48"/>
      <c r="E27" s="46"/>
      <c r="F27" s="46"/>
    </row>
    <row r="28" spans="1:6" ht="12.75">
      <c r="A28" s="10"/>
      <c r="B28" s="10" t="s">
        <v>114</v>
      </c>
      <c r="C28" s="10"/>
      <c r="D28" s="48">
        <f>+budget!E23</f>
        <v>3500</v>
      </c>
      <c r="E28" s="46"/>
      <c r="F28" s="47">
        <f>+D28-E28</f>
        <v>3500</v>
      </c>
    </row>
    <row r="29" spans="1:6" ht="12.75">
      <c r="A29" s="10"/>
      <c r="B29" s="10" t="s">
        <v>59</v>
      </c>
      <c r="C29" s="10"/>
      <c r="D29" s="48"/>
      <c r="E29" s="46"/>
      <c r="F29" s="47">
        <f>+D29-E29</f>
        <v>0</v>
      </c>
    </row>
    <row r="30" spans="1:6" ht="12.75">
      <c r="A30" s="10"/>
      <c r="B30" s="10" t="s">
        <v>21</v>
      </c>
      <c r="C30" s="10"/>
      <c r="D30" s="48">
        <f>+budget!E28</f>
        <v>200</v>
      </c>
      <c r="E30" s="46"/>
      <c r="F30" s="47">
        <f>+D30-E30</f>
        <v>200</v>
      </c>
    </row>
    <row r="31" spans="1:6" ht="12.75">
      <c r="A31" s="10"/>
      <c r="B31" s="10" t="s">
        <v>115</v>
      </c>
      <c r="C31" s="10"/>
      <c r="D31" s="48">
        <f>+budget!E30</f>
        <v>1700</v>
      </c>
      <c r="E31" s="46"/>
      <c r="F31" s="47">
        <f>+D31-E31</f>
        <v>1700</v>
      </c>
    </row>
    <row r="32" spans="1:6" ht="12.75">
      <c r="A32" s="10"/>
      <c r="B32" s="10" t="s">
        <v>24</v>
      </c>
      <c r="C32" s="10"/>
      <c r="D32" s="48">
        <f>+budget!E31</f>
        <v>3000</v>
      </c>
      <c r="E32" s="46">
        <f>+budget!E78</f>
        <v>1500</v>
      </c>
      <c r="F32" s="47">
        <f>+D32-E32</f>
        <v>1500</v>
      </c>
    </row>
    <row r="33" spans="1:6" ht="12.75">
      <c r="A33" s="49" t="s">
        <v>117</v>
      </c>
      <c r="B33" s="49"/>
      <c r="C33" s="56"/>
      <c r="D33" s="55">
        <f>SUM(D28:D32)</f>
        <v>8400</v>
      </c>
      <c r="E33" s="55">
        <f>SUM(E28:E32)</f>
        <v>1500</v>
      </c>
      <c r="F33" s="55">
        <f>SUM(F28:F32)</f>
        <v>6900</v>
      </c>
    </row>
    <row r="34" spans="1:6" ht="12.75">
      <c r="A34" s="10"/>
      <c r="B34" s="10"/>
      <c r="C34" s="10"/>
      <c r="D34" s="48"/>
      <c r="E34" s="46"/>
      <c r="F34" s="46"/>
    </row>
    <row r="35" spans="1:6" ht="12.75">
      <c r="A35" s="10" t="s">
        <v>118</v>
      </c>
      <c r="B35" s="10"/>
      <c r="C35" s="10"/>
      <c r="D35" s="51"/>
      <c r="E35" s="46"/>
      <c r="F35" s="46"/>
    </row>
    <row r="36" spans="1:6" ht="12.75">
      <c r="A36" s="10"/>
      <c r="B36" s="10" t="s">
        <v>30</v>
      </c>
      <c r="C36" s="10"/>
      <c r="D36" s="48">
        <f>+budget!E39</f>
        <v>10</v>
      </c>
      <c r="E36" s="46"/>
      <c r="F36" s="47">
        <f aca="true" t="shared" si="1" ref="F36:F42">+D36-E36</f>
        <v>10</v>
      </c>
    </row>
    <row r="37" spans="1:6" ht="12.75">
      <c r="A37" s="10"/>
      <c r="B37" s="10" t="s">
        <v>64</v>
      </c>
      <c r="C37" s="10"/>
      <c r="D37" s="48"/>
      <c r="E37" s="46">
        <f>+budget!E84</f>
        <v>15</v>
      </c>
      <c r="F37" s="47">
        <f t="shared" si="1"/>
        <v>-15</v>
      </c>
    </row>
    <row r="38" spans="1:6" ht="12.75">
      <c r="A38" s="10"/>
      <c r="B38" s="10" t="s">
        <v>65</v>
      </c>
      <c r="C38" s="10"/>
      <c r="D38" s="48"/>
      <c r="E38" s="46">
        <f>+budget!E85</f>
        <v>250</v>
      </c>
      <c r="F38" s="47">
        <f t="shared" si="1"/>
        <v>-250</v>
      </c>
    </row>
    <row r="39" spans="1:6" ht="12.75">
      <c r="A39" s="10"/>
      <c r="B39" s="10" t="s">
        <v>66</v>
      </c>
      <c r="C39" s="10"/>
      <c r="D39" s="48"/>
      <c r="E39" s="46">
        <f>+budget!E86</f>
        <v>100</v>
      </c>
      <c r="F39" s="47">
        <f t="shared" si="1"/>
        <v>-100</v>
      </c>
    </row>
    <row r="40" spans="1:6" ht="12.75">
      <c r="A40" s="10"/>
      <c r="B40" s="10" t="s">
        <v>70</v>
      </c>
      <c r="C40" s="10"/>
      <c r="D40" s="48"/>
      <c r="E40" s="46">
        <f>+budget!E90</f>
        <v>200</v>
      </c>
      <c r="F40" s="47">
        <f t="shared" si="1"/>
        <v>-200</v>
      </c>
    </row>
    <row r="41" spans="1:6" ht="12.75">
      <c r="A41" s="10"/>
      <c r="B41" s="10" t="s">
        <v>119</v>
      </c>
      <c r="C41" s="10"/>
      <c r="D41" s="48"/>
      <c r="E41" s="46">
        <f>+budget!E88</f>
        <v>800</v>
      </c>
      <c r="F41" s="47">
        <f t="shared" si="1"/>
        <v>-800</v>
      </c>
    </row>
    <row r="42" spans="1:6" ht="12.75">
      <c r="A42" s="10"/>
      <c r="B42" s="10" t="s">
        <v>67</v>
      </c>
      <c r="C42" s="10"/>
      <c r="D42" s="48"/>
      <c r="E42" s="46">
        <f>+budget!E87</f>
        <v>400</v>
      </c>
      <c r="F42" s="47">
        <f t="shared" si="1"/>
        <v>-400</v>
      </c>
    </row>
    <row r="43" spans="1:6" ht="12.75">
      <c r="A43" s="49" t="s">
        <v>120</v>
      </c>
      <c r="B43" s="49"/>
      <c r="C43" s="49"/>
      <c r="D43" s="57">
        <f>SUM(D36:D42)</f>
        <v>10</v>
      </c>
      <c r="E43" s="57">
        <f>SUM(E36:E42)</f>
        <v>1765</v>
      </c>
      <c r="F43" s="57">
        <f>SUM(F36:F42)</f>
        <v>-1755</v>
      </c>
    </row>
    <row r="44" spans="1:6" ht="12.75">
      <c r="A44" s="10"/>
      <c r="B44" s="49"/>
      <c r="C44" s="49"/>
      <c r="D44" s="48"/>
      <c r="E44" s="46"/>
      <c r="F44" s="46"/>
    </row>
    <row r="45" spans="1:6" ht="12.75">
      <c r="A45" s="10" t="s">
        <v>121</v>
      </c>
      <c r="B45" s="49"/>
      <c r="C45" s="49"/>
      <c r="D45" s="53"/>
      <c r="E45" s="46"/>
      <c r="F45" s="46"/>
    </row>
    <row r="46" spans="1:6" ht="12.75">
      <c r="A46" s="58"/>
      <c r="B46" s="58" t="s">
        <v>73</v>
      </c>
      <c r="C46" s="59"/>
      <c r="D46" s="53"/>
      <c r="E46" s="46">
        <f>+budget!E96</f>
        <v>125</v>
      </c>
      <c r="F46" s="47">
        <f aca="true" t="shared" si="2" ref="F46:F79">+D46-E46</f>
        <v>-125</v>
      </c>
    </row>
    <row r="47" spans="1:6" ht="12.75">
      <c r="A47" s="10"/>
      <c r="B47" s="10" t="s">
        <v>74</v>
      </c>
      <c r="C47" s="49"/>
      <c r="D47" s="53"/>
      <c r="E47" s="46">
        <f>+budget!E97</f>
        <v>750</v>
      </c>
      <c r="F47" s="47">
        <f t="shared" si="2"/>
        <v>-750</v>
      </c>
    </row>
    <row r="48" spans="1:6" ht="12.75">
      <c r="A48" s="49"/>
      <c r="B48" s="10" t="s">
        <v>75</v>
      </c>
      <c r="C48" s="49"/>
      <c r="D48" s="53"/>
      <c r="E48" s="46">
        <f>+budget!E98</f>
        <v>500</v>
      </c>
      <c r="F48" s="47">
        <f t="shared" si="2"/>
        <v>-500</v>
      </c>
    </row>
    <row r="49" spans="1:6" ht="12.75">
      <c r="A49" s="10"/>
      <c r="B49" s="10" t="s">
        <v>76</v>
      </c>
      <c r="C49" s="10"/>
      <c r="D49" s="51"/>
      <c r="E49" s="46">
        <f>+budget!E99</f>
        <v>100</v>
      </c>
      <c r="F49" s="47">
        <f t="shared" si="2"/>
        <v>-100</v>
      </c>
    </row>
    <row r="50" spans="1:6" ht="12.75">
      <c r="A50" s="10"/>
      <c r="B50" s="10" t="s">
        <v>77</v>
      </c>
      <c r="C50" s="49"/>
      <c r="D50" s="53"/>
      <c r="E50" s="46">
        <f>+budget!E100</f>
        <v>2000</v>
      </c>
      <c r="F50" s="47">
        <f t="shared" si="2"/>
        <v>-2000</v>
      </c>
    </row>
    <row r="51" spans="1:6" ht="12.75">
      <c r="A51" s="10"/>
      <c r="B51" s="10" t="s">
        <v>78</v>
      </c>
      <c r="C51" s="10"/>
      <c r="D51" s="51"/>
      <c r="E51" s="46">
        <f>+budget!E101</f>
        <v>400</v>
      </c>
      <c r="F51" s="47">
        <f t="shared" si="2"/>
        <v>-400</v>
      </c>
    </row>
    <row r="52" spans="2:6" ht="12.75">
      <c r="B52" s="40" t="s">
        <v>79</v>
      </c>
      <c r="D52" s="46"/>
      <c r="E52" s="46">
        <f>+budget!E102</f>
        <v>6200</v>
      </c>
      <c r="F52" s="47">
        <f t="shared" si="2"/>
        <v>-6200</v>
      </c>
    </row>
    <row r="53" spans="2:6" ht="12.75">
      <c r="B53" s="40" t="s">
        <v>80</v>
      </c>
      <c r="D53" s="46"/>
      <c r="E53" s="46">
        <f>+budget!E103</f>
        <v>7000</v>
      </c>
      <c r="F53" s="47">
        <f t="shared" si="2"/>
        <v>-7000</v>
      </c>
    </row>
    <row r="54" spans="2:6" ht="12.75">
      <c r="B54" s="40" t="s">
        <v>81</v>
      </c>
      <c r="D54" s="46"/>
      <c r="E54" s="46">
        <f>+budget!E104</f>
        <v>100</v>
      </c>
      <c r="F54" s="47">
        <f t="shared" si="2"/>
        <v>-100</v>
      </c>
    </row>
    <row r="55" spans="2:6" ht="12.75">
      <c r="B55" s="40" t="s">
        <v>82</v>
      </c>
      <c r="D55" s="46"/>
      <c r="E55" s="46">
        <f>+budget!E106</f>
        <v>500</v>
      </c>
      <c r="F55" s="47">
        <f t="shared" si="2"/>
        <v>-500</v>
      </c>
    </row>
    <row r="56" spans="2:6" ht="12.75">
      <c r="B56" s="40" t="s">
        <v>83</v>
      </c>
      <c r="D56" s="46"/>
      <c r="E56" s="46">
        <f>+budget!E107</f>
        <v>500</v>
      </c>
      <c r="F56" s="47">
        <f t="shared" si="2"/>
        <v>-500</v>
      </c>
    </row>
    <row r="57" spans="2:6" ht="12.75">
      <c r="B57" s="40" t="s">
        <v>84</v>
      </c>
      <c r="D57" s="46"/>
      <c r="E57" s="46">
        <f>+budget!E108</f>
        <v>200</v>
      </c>
      <c r="F57" s="47">
        <f t="shared" si="2"/>
        <v>-200</v>
      </c>
    </row>
    <row r="58" spans="2:6" ht="12.75">
      <c r="B58" s="40" t="s">
        <v>85</v>
      </c>
      <c r="D58" s="46"/>
      <c r="E58" s="46">
        <f>+budget!E109</f>
        <v>75</v>
      </c>
      <c r="F58" s="47">
        <f t="shared" si="2"/>
        <v>-75</v>
      </c>
    </row>
    <row r="59" spans="2:6" ht="12.75">
      <c r="B59" s="40" t="s">
        <v>86</v>
      </c>
      <c r="D59" s="46">
        <f>+budget!E43</f>
        <v>12000</v>
      </c>
      <c r="E59" s="46">
        <f>+budget!E110</f>
        <v>12000</v>
      </c>
      <c r="F59" s="47">
        <f t="shared" si="2"/>
        <v>0</v>
      </c>
    </row>
    <row r="60" spans="2:6" ht="12.75">
      <c r="B60" s="40" t="s">
        <v>87</v>
      </c>
      <c r="D60" s="46"/>
      <c r="E60" s="46">
        <f>+budget!E111</f>
        <v>75</v>
      </c>
      <c r="F60" s="47">
        <f t="shared" si="2"/>
        <v>-75</v>
      </c>
    </row>
    <row r="61" spans="2:6" ht="12.75">
      <c r="B61" s="40" t="s">
        <v>88</v>
      </c>
      <c r="D61" s="46"/>
      <c r="E61" s="46">
        <f>+budget!E112</f>
        <v>200</v>
      </c>
      <c r="F61" s="47">
        <f t="shared" si="2"/>
        <v>-200</v>
      </c>
    </row>
    <row r="62" spans="2:6" ht="12.75">
      <c r="B62" s="40" t="s">
        <v>89</v>
      </c>
      <c r="D62" s="46"/>
      <c r="E62" s="46">
        <f>+budget!E113</f>
        <v>60</v>
      </c>
      <c r="F62" s="47">
        <f t="shared" si="2"/>
        <v>-60</v>
      </c>
    </row>
    <row r="63" spans="2:6" ht="12.75">
      <c r="B63" s="40" t="s">
        <v>90</v>
      </c>
      <c r="D63" s="46"/>
      <c r="E63" s="46">
        <f>+budget!E114</f>
        <v>1000</v>
      </c>
      <c r="F63" s="47">
        <f t="shared" si="2"/>
        <v>-1000</v>
      </c>
    </row>
    <row r="64" spans="2:6" ht="12.75">
      <c r="B64" s="40" t="s">
        <v>122</v>
      </c>
      <c r="D64" s="46">
        <f>+budget!E50</f>
        <v>500</v>
      </c>
      <c r="E64" s="46"/>
      <c r="F64" s="47">
        <f t="shared" si="2"/>
        <v>500</v>
      </c>
    </row>
    <row r="65" spans="2:6" ht="12.75">
      <c r="B65" s="40" t="s">
        <v>91</v>
      </c>
      <c r="D65" s="46"/>
      <c r="E65" s="46"/>
      <c r="F65" s="47">
        <f t="shared" si="2"/>
        <v>0</v>
      </c>
    </row>
    <row r="66" spans="2:6" ht="12.75">
      <c r="B66" s="40" t="s">
        <v>92</v>
      </c>
      <c r="D66" s="46"/>
      <c r="E66" s="46">
        <f>+budget!E115</f>
        <v>4000</v>
      </c>
      <c r="F66" s="47">
        <f t="shared" si="2"/>
        <v>-4000</v>
      </c>
    </row>
    <row r="67" spans="2:6" ht="12.75">
      <c r="B67" s="40" t="s">
        <v>35</v>
      </c>
      <c r="D67" s="46">
        <f>+budget!E44</f>
        <v>2500</v>
      </c>
      <c r="E67" s="46">
        <f>+budget!E117</f>
        <v>1100</v>
      </c>
      <c r="F67" s="47">
        <f t="shared" si="2"/>
        <v>1400</v>
      </c>
    </row>
    <row r="68" spans="2:6" ht="12.75">
      <c r="B68" s="40" t="s">
        <v>94</v>
      </c>
      <c r="D68" s="46"/>
      <c r="E68" s="46">
        <f>+budget!E118</f>
        <v>30</v>
      </c>
      <c r="F68" s="47">
        <f t="shared" si="2"/>
        <v>-30</v>
      </c>
    </row>
    <row r="69" spans="2:6" ht="12.75">
      <c r="B69" s="40" t="s">
        <v>95</v>
      </c>
      <c r="D69" s="46"/>
      <c r="E69" s="46">
        <f>+budget!E119</f>
        <v>1500</v>
      </c>
      <c r="F69" s="47">
        <f t="shared" si="2"/>
        <v>-1500</v>
      </c>
    </row>
    <row r="70" spans="2:6" ht="12.75">
      <c r="B70" s="40" t="s">
        <v>96</v>
      </c>
      <c r="D70" s="46"/>
      <c r="E70" s="46">
        <f>+budget!E120</f>
        <v>550</v>
      </c>
      <c r="F70" s="47">
        <f t="shared" si="2"/>
        <v>-550</v>
      </c>
    </row>
    <row r="71" spans="2:6" ht="12.75">
      <c r="B71" s="40" t="s">
        <v>97</v>
      </c>
      <c r="D71" s="46"/>
      <c r="E71" s="46">
        <f>+budget!E121</f>
        <v>1100</v>
      </c>
      <c r="F71" s="47">
        <f t="shared" si="2"/>
        <v>-1100</v>
      </c>
    </row>
    <row r="72" spans="2:6" ht="12.75">
      <c r="B72" s="40" t="s">
        <v>98</v>
      </c>
      <c r="D72" s="46">
        <f>+budget!E48</f>
        <v>400</v>
      </c>
      <c r="E72" s="46"/>
      <c r="F72" s="47">
        <f t="shared" si="2"/>
        <v>400</v>
      </c>
    </row>
    <row r="73" spans="2:6" ht="12.75">
      <c r="B73" s="40" t="s">
        <v>99</v>
      </c>
      <c r="D73" s="46"/>
      <c r="E73" s="46">
        <f>+budget!E122</f>
        <v>1200</v>
      </c>
      <c r="F73" s="47">
        <f t="shared" si="2"/>
        <v>-1200</v>
      </c>
    </row>
    <row r="74" spans="2:6" ht="12.75">
      <c r="B74" s="40" t="s">
        <v>100</v>
      </c>
      <c r="D74" s="46"/>
      <c r="E74" s="46">
        <f>+budget!E123</f>
        <v>1000</v>
      </c>
      <c r="F74" s="47">
        <f t="shared" si="2"/>
        <v>-1000</v>
      </c>
    </row>
    <row r="75" spans="2:6" ht="12.75">
      <c r="B75" s="40" t="s">
        <v>36</v>
      </c>
      <c r="D75" s="46">
        <f>+budget!E45</f>
        <v>2400</v>
      </c>
      <c r="E75" s="46">
        <f>+budget!E124</f>
        <v>1750</v>
      </c>
      <c r="F75" s="47">
        <f t="shared" si="2"/>
        <v>650</v>
      </c>
    </row>
    <row r="76" spans="2:6" ht="12.75">
      <c r="B76" s="40" t="s">
        <v>101</v>
      </c>
      <c r="D76" s="46"/>
      <c r="E76" s="46">
        <f>+budget!E125</f>
        <v>500</v>
      </c>
      <c r="F76" s="47">
        <f t="shared" si="2"/>
        <v>-500</v>
      </c>
    </row>
    <row r="77" spans="2:6" ht="12.75">
      <c r="B77" s="40" t="s">
        <v>102</v>
      </c>
      <c r="D77" s="46"/>
      <c r="E77" s="46">
        <f>+budget!E126</f>
        <v>500</v>
      </c>
      <c r="F77" s="47">
        <f t="shared" si="2"/>
        <v>-500</v>
      </c>
    </row>
    <row r="78" spans="2:6" ht="12.75">
      <c r="B78" s="40" t="s">
        <v>103</v>
      </c>
      <c r="D78" s="46"/>
      <c r="E78" s="46">
        <f>+budget!E127</f>
        <v>7000</v>
      </c>
      <c r="F78" s="47">
        <f t="shared" si="2"/>
        <v>-7000</v>
      </c>
    </row>
    <row r="79" spans="2:6" ht="12.75">
      <c r="B79" s="40" t="s">
        <v>123</v>
      </c>
      <c r="D79" s="46">
        <f>+budget!E49</f>
        <v>2000</v>
      </c>
      <c r="E79" s="46"/>
      <c r="F79" s="47">
        <f t="shared" si="2"/>
        <v>2000</v>
      </c>
    </row>
    <row r="80" spans="1:6" ht="12.75">
      <c r="A80" s="56" t="s">
        <v>124</v>
      </c>
      <c r="D80" s="60">
        <f>SUM(D46:D79)</f>
        <v>19800</v>
      </c>
      <c r="E80" s="60">
        <f>SUM(E46:E79)</f>
        <v>52015</v>
      </c>
      <c r="F80" s="60">
        <f>SUM(F46:F79)</f>
        <v>-32215</v>
      </c>
    </row>
    <row r="81" spans="4:6" ht="12.75">
      <c r="D81" s="46"/>
      <c r="E81" s="46"/>
      <c r="F81" s="46"/>
    </row>
    <row r="82" spans="1:6" ht="12.75">
      <c r="A82" s="56" t="s">
        <v>125</v>
      </c>
      <c r="B82" s="56"/>
      <c r="C82" s="56"/>
      <c r="D82" s="61">
        <f>+D80+D43+D33+D25+D15+D9</f>
        <v>59405</v>
      </c>
      <c r="E82" s="61">
        <f>+E80+E43+E33+E25+E15+E9</f>
        <v>66930</v>
      </c>
      <c r="F82" s="61">
        <f>+F80+F43+F33+F25+F15+F9</f>
        <v>-7525</v>
      </c>
    </row>
    <row r="83" ht="12.75">
      <c r="D83" s="46">
        <f>+D82-E82</f>
        <v>-7525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Cordeiro</dc:creator>
  <cp:keywords/>
  <dc:description/>
  <cp:lastModifiedBy>Cordeiro</cp:lastModifiedBy>
  <cp:lastPrinted>2016-09-29T02:41:29Z</cp:lastPrinted>
  <dcterms:created xsi:type="dcterms:W3CDTF">2015-09-29T15:42:34Z</dcterms:created>
  <dcterms:modified xsi:type="dcterms:W3CDTF">2016-10-02T02:23:16Z</dcterms:modified>
  <cp:category/>
  <cp:version/>
  <cp:contentType/>
  <cp:contentStatus/>
</cp:coreProperties>
</file>